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C:\Users\npj67\OneDrive\Documents\Databases\"/>
    </mc:Choice>
  </mc:AlternateContent>
  <bookViews>
    <workbookView xWindow="0" yWindow="0" windowWidth="23040" windowHeight="8505"/>
  </bookViews>
  <sheets>
    <sheet name="Tuition Structure Data" sheetId="8" r:id="rId1"/>
  </sheets>
  <definedNames>
    <definedName name="_xlnm._FilterDatabase" localSheetId="0" hidden="1">'Tuition Structure Data'!$A$1:$AE$1068</definedName>
  </definedNames>
  <calcPr calcId="171027"/>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31" i="8" l="1"/>
  <c r="T931" i="8"/>
  <c r="S931" i="8"/>
  <c r="R931" i="8"/>
  <c r="Q931" i="8"/>
  <c r="P931" i="8"/>
  <c r="U918" i="8"/>
  <c r="T918" i="8"/>
  <c r="S918" i="8"/>
  <c r="R917" i="8"/>
  <c r="Q917" i="8"/>
  <c r="P917" i="8"/>
  <c r="U826" i="8"/>
  <c r="T826" i="8"/>
  <c r="S826" i="8"/>
  <c r="R826" i="8"/>
  <c r="Q826" i="8"/>
  <c r="P826" i="8"/>
  <c r="R359" i="8"/>
  <c r="Q359" i="8"/>
  <c r="P359" i="8"/>
  <c r="U56" i="8"/>
  <c r="T56" i="8"/>
  <c r="S56" i="8"/>
  <c r="R56" i="8"/>
  <c r="Q56" i="8"/>
  <c r="P56" i="8"/>
</calcChain>
</file>

<file path=xl/sharedStrings.xml><?xml version="1.0" encoding="utf-8"?>
<sst xmlns="http://schemas.openxmlformats.org/spreadsheetml/2006/main" count="18675" uniqueCount="6728">
  <si>
    <t>{}</t>
  </si>
  <si>
    <t>none</t>
  </si>
  <si>
    <t>No</t>
  </si>
  <si>
    <t>ALL EXCEPT Commercial Truck Driving WHICH IS $133.00 PER CREDIT HOUR</t>
  </si>
  <si>
    <t>http://www.coastalpines.edu/admissions/tuition-and-fees/</t>
  </si>
  <si>
    <t>Fall 2016</t>
  </si>
  <si>
    <t>In-state or in-district students</t>
  </si>
  <si>
    <t>Semester</t>
  </si>
  <si>
    <t>www.coastalpines.edu/admissions/how-to-apply-to-cptc/</t>
  </si>
  <si>
    <t>www.coastalpines.edu/admissions/financial-aid-index/</t>
  </si>
  <si>
    <t>www.coastalpines.edu</t>
  </si>
  <si>
    <t>Waycross</t>
  </si>
  <si>
    <t>Coastal Pines Technical College</t>
  </si>
  <si>
    <t>Technical College System of Georgia</t>
  </si>
  <si>
    <t>GA</t>
  </si>
  <si>
    <t>Y</t>
  </si>
  <si>
    <t>cost breakdown for online in texas</t>
  </si>
  <si>
    <t>BS in Business</t>
  </si>
  <si>
    <t>http://www.phoenix.edu/programs/degree-programs/business-and-management/bachelors/bsb.html</t>
  </si>
  <si>
    <t>Enrollment date closest to September 2016</t>
  </si>
  <si>
    <t>Any residency status</t>
  </si>
  <si>
    <t>Other academic year</t>
  </si>
  <si>
    <t>faw.phoenix.edu</t>
  </si>
  <si>
    <t>www.phoenix.edu</t>
  </si>
  <si>
    <t>Costa Mesa</t>
  </si>
  <si>
    <t>University of Phoenix-California</t>
  </si>
  <si>
    <t>University of Phoenix</t>
  </si>
  <si>
    <t>CA</t>
  </si>
  <si>
    <t>18+</t>
  </si>
  <si>
    <t>Yes</t>
  </si>
  <si>
    <t>All</t>
  </si>
  <si>
    <t>https://catalog.asu.edu/tuitionandfees/fall16undergraddegreeprogallcampus</t>
  </si>
  <si>
    <t>https://students.asu.edu/contact/admissions</t>
  </si>
  <si>
    <t>https://students.asu.edu/contact/financialaid</t>
  </si>
  <si>
    <t>www.asu.edu/</t>
  </si>
  <si>
    <t>Scottsdale</t>
  </si>
  <si>
    <t>Arizona State University-Skysong</t>
  </si>
  <si>
    <t>Arizona Board of Regents</t>
  </si>
  <si>
    <t>AZ</t>
  </si>
  <si>
    <t>None</t>
  </si>
  <si>
    <t>http://www.centralgatech.edu/general/financial_services/fees.html</t>
  </si>
  <si>
    <t>www.centralgatech.edu/studserv/admissions/admissions.html</t>
  </si>
  <si>
    <t>www.centralgatech.edu/general/financial_services/student_financial_services.cfm</t>
  </si>
  <si>
    <t>www.centralgatech.edu</t>
  </si>
  <si>
    <t>Warner Robins</t>
  </si>
  <si>
    <t>Central Georgia Technical College</t>
  </si>
  <si>
    <t>all</t>
  </si>
  <si>
    <t>http://www.devry.edu/content/dam/dvu/www_devry_edu/d/US-Catalog-tuition-chart.pdf</t>
  </si>
  <si>
    <t>www.devry.edu/admissions.html</t>
  </si>
  <si>
    <t>www.devry.edu/financial-aid-tuition.html</t>
  </si>
  <si>
    <t>www.devry.edu</t>
  </si>
  <si>
    <t>Fort Washington</t>
  </si>
  <si>
    <t>DeVry University-Pennsylvania</t>
  </si>
  <si>
    <t>DeVry University Inc.</t>
  </si>
  <si>
    <t>PA</t>
  </si>
  <si>
    <t>all except active duty military</t>
  </si>
  <si>
    <t>http://www.devry.edu/financial-aid/tuition-expenses.html</t>
  </si>
  <si>
    <t>Chicago</t>
  </si>
  <si>
    <t>DeVry University-Illinois</t>
  </si>
  <si>
    <t>IL</t>
  </si>
  <si>
    <t>undergrad</t>
  </si>
  <si>
    <t>Pomona</t>
  </si>
  <si>
    <t>DeVry University-California</t>
  </si>
  <si>
    <t>Tuition Caps at 15 Hours for Undergraduate Rates</t>
  </si>
  <si>
    <t>n/a</t>
  </si>
  <si>
    <t>http://www.mga.edu/bursar/tuition-and-fees.aspx</t>
  </si>
  <si>
    <t>www.mga.edu/admissions/</t>
  </si>
  <si>
    <t>www.mga.edu/financial-aid/</t>
  </si>
  <si>
    <t>www.mga.edu/</t>
  </si>
  <si>
    <t>Macon</t>
  </si>
  <si>
    <t>Middle Georgia State University</t>
  </si>
  <si>
    <t>University System of Georgia</t>
  </si>
  <si>
    <t>yes</t>
  </si>
  <si>
    <t>http://www.augusta.edu/tuition/undergraduate.php</t>
  </si>
  <si>
    <t>www.augusta.edu/admissions</t>
  </si>
  <si>
    <t>www.augusta.edu/finaid</t>
  </si>
  <si>
    <t>www.augusta.edu</t>
  </si>
  <si>
    <t>Augusta</t>
  </si>
  <si>
    <t>Augusta University</t>
  </si>
  <si>
    <t>https://csuglobal.edu/cost/tuition/tuition-rates</t>
  </si>
  <si>
    <t>csuglobal.edu/undergraduate/admissions/admission-process/</t>
  </si>
  <si>
    <t>csuglobal.edu/cost/financial-options/financial-aid/</t>
  </si>
  <si>
    <t>csuglobal.edu</t>
  </si>
  <si>
    <t>Greenwood Village</t>
  </si>
  <si>
    <t>Colorado State University-Global Campus</t>
  </si>
  <si>
    <t>Colorado State University System</t>
  </si>
  <si>
    <t>CO</t>
  </si>
  <si>
    <t>http://www.national.edu/admissions-financial/military/using-your-military-benefits/</t>
  </si>
  <si>
    <t>Quarter</t>
  </si>
  <si>
    <t>www.national.edu/locations/campuses/colorado-springs-south/</t>
  </si>
  <si>
    <t>Colorado Springs</t>
  </si>
  <si>
    <t>National American University-Colorado Springs South</t>
  </si>
  <si>
    <t>Dlorah Inc.</t>
  </si>
  <si>
    <t>http://www.norcocollege.edu/services/admissions/Pages/TuitionandFees.aspx</t>
  </si>
  <si>
    <t>www.norcocollege.edu/services/admissions/Pages/index.aspx</t>
  </si>
  <si>
    <t>www.norcocollege.edu/services/studentfinancialservices/Pages/index.aspx</t>
  </si>
  <si>
    <t>www.norcocollege.edu/Pages/index.aspx</t>
  </si>
  <si>
    <t>Norco</t>
  </si>
  <si>
    <t>Norco College</t>
  </si>
  <si>
    <t>California Community College System</t>
  </si>
  <si>
    <t>School charges 1420 per course which they stipulates as approximately 4.5 hours.  I used # of courses required to reach the number of hours requested in my calculations.</t>
  </si>
  <si>
    <t>ALL</t>
  </si>
  <si>
    <t>http://www.strayer.edu/tuition-financial-aid/tuition-fees</t>
  </si>
  <si>
    <t>www.strayer.edu</t>
  </si>
  <si>
    <t>Washington</t>
  </si>
  <si>
    <t>Strayer University-Global Region</t>
  </si>
  <si>
    <t>Strayer Education Inc.</t>
  </si>
  <si>
    <t>DC</t>
  </si>
  <si>
    <t>http://r.umn.edu/sites/r.umn.edu/files/umr_tuition_and_fees_fact_sheet_2016-17_8.16.16.pdf</t>
  </si>
  <si>
    <t>http://r.umn.edu/one-stop/students/finances/costs-tuition|</t>
  </si>
  <si>
    <t>www.r.umn.edu/admissions</t>
  </si>
  <si>
    <t>r.umn.edu/one-stop/students/finances/financial-aid</t>
  </si>
  <si>
    <t>www.r.umn.edu/</t>
  </si>
  <si>
    <t>Rochester</t>
  </si>
  <si>
    <t>University of Minnesota-Rochester</t>
  </si>
  <si>
    <t>University of Minnesota</t>
  </si>
  <si>
    <t>MN</t>
  </si>
  <si>
    <t>Business, vary for different programs</t>
  </si>
  <si>
    <t>http://content.argosy.edu/assets/pdf/AU/Affordability/Tuition_and_fee_schedule.pdf</t>
  </si>
  <si>
    <t>www.argosy.edu/admissions/</t>
  </si>
  <si>
    <t>www.argosy.edu/admissions/scholarships-financial-aid</t>
  </si>
  <si>
    <t>www.argosy.edu/phoenix</t>
  </si>
  <si>
    <t>Phoenix</t>
  </si>
  <si>
    <t>Argosy University-Phoenix Online Division</t>
  </si>
  <si>
    <t>Education Management Corporation</t>
  </si>
  <si>
    <t>http://cwidaho.cc/current-students/tuition-and-fees</t>
  </si>
  <si>
    <t>cwidaho.cc/future-students/admissions</t>
  </si>
  <si>
    <t>cwidaho.cc/current-students/financial-aid</t>
  </si>
  <si>
    <t>cwidaho.cc/</t>
  </si>
  <si>
    <t>Nampa</t>
  </si>
  <si>
    <t>College of Western Idaho</t>
  </si>
  <si>
    <t>ID</t>
  </si>
  <si>
    <t>http://www.columbiasouthern.edu/tuition-financing/tuition-financing</t>
  </si>
  <si>
    <t>www.columbiasouthern.edu/admissions</t>
  </si>
  <si>
    <t>www.columbiasouthern.edu/tuition-financing/federal-student-aid</t>
  </si>
  <si>
    <t>www.columbiasouthern.edu</t>
  </si>
  <si>
    <t>Orange Beach</t>
  </si>
  <si>
    <t>Columbia Southern University</t>
  </si>
  <si>
    <t>Columbia Southern Education Group Inc.</t>
  </si>
  <si>
    <t>AL</t>
  </si>
  <si>
    <t>http://catalog.apus.edu/2016/undergraduate/tuition/</t>
  </si>
  <si>
    <t>www.apu.apus.edu/admissions/general-information</t>
  </si>
  <si>
    <t>www.apu.apus.edu/tuition-and-financing/</t>
  </si>
  <si>
    <t>www.apus.edu</t>
  </si>
  <si>
    <t>Charles Town</t>
  </si>
  <si>
    <t>American Public University System</t>
  </si>
  <si>
    <t>American Public Education Inc.</t>
  </si>
  <si>
    <t>WV</t>
  </si>
  <si>
    <t>all general majors except for nursing, journalism, teaching, health and public service</t>
  </si>
  <si>
    <t>https://students.asu.edu/tuition/results?acad_year=2017&amp;include_summer=0&amp;residency=RES&amp;acad_career=UGRD&amp;admit_term=&amp;admit_level=&amp;acad_level=&amp;honors=0&amp;campus=DTPHX&amp;acad_prog=UGUC&amp;program_fee=&amp;corporate_partner=</t>
  </si>
  <si>
    <t>Arizona State University-Downtown Phoenix</t>
  </si>
  <si>
    <t>http://www.losrios.edu/lrc/lrc_tuitionfees_fall.php</t>
  </si>
  <si>
    <t>www.flc.losrios.edu/student-services/admissions-and-records</t>
  </si>
  <si>
    <t>www.flc.losrios.edu/student-services/student-aid/financial-aid</t>
  </si>
  <si>
    <t>www.flc.losrios.edu/</t>
  </si>
  <si>
    <t>Folsom</t>
  </si>
  <si>
    <t>Folsom Lake College</t>
  </si>
  <si>
    <t>http://www.csuci.edu/sbs/current-fee-schedule.htm</t>
  </si>
  <si>
    <t>www.csuci.edu/admissions/index.htm</t>
  </si>
  <si>
    <t>www.csuci.edu/financialaid/index.htm</t>
  </si>
  <si>
    <t>www.csuci.edu</t>
  </si>
  <si>
    <t>Camarillo</t>
  </si>
  <si>
    <t>California State University-Channel Islands</t>
  </si>
  <si>
    <t>California State University</t>
  </si>
  <si>
    <t>http://www.mybrcc.edu/tuition_fees/fees_brcc.php</t>
  </si>
  <si>
    <t>www.mybrcc.edu</t>
  </si>
  <si>
    <t>Baton Rouge</t>
  </si>
  <si>
    <t>Baton Rouge Community College</t>
  </si>
  <si>
    <t>Louisiana Community and Technical College System</t>
  </si>
  <si>
    <t>LA</t>
  </si>
  <si>
    <t>http://www.ccbcmd.edu/Costs-and-Paying-for-College/Tuition-and-fees.aspx</t>
  </si>
  <si>
    <t>www.ccbcmd.edu/Get-Started/Applying-to-CCBC/Admissions-Office.aspx</t>
  </si>
  <si>
    <t>www.ccbcmd.edu/costs-and-paying-for-college</t>
  </si>
  <si>
    <t>www.ccbcmd.edu</t>
  </si>
  <si>
    <t>Baltimore</t>
  </si>
  <si>
    <t>The Community College of Baltimore County</t>
  </si>
  <si>
    <t>MD</t>
  </si>
  <si>
    <t>http://www.ilisagvik.edu/3859-2/|</t>
  </si>
  <si>
    <t>www.ilisagvik.edu/admissions/</t>
  </si>
  <si>
    <t>www.ilisagvik.edu/departments/financial-aid/</t>
  </si>
  <si>
    <t>www.ilisagvik.edu</t>
  </si>
  <si>
    <t>Barrow</t>
  </si>
  <si>
    <t>Ilisagvik College</t>
  </si>
  <si>
    <t>AK</t>
  </si>
  <si>
    <t>"At WGU, tuition is charged at a flat rate each term and covers all coursework completed in that time."</t>
  </si>
  <si>
    <t>This applies to all undergraduate programs except two nursing programs which cost $3250 and $4250 per term.</t>
  </si>
  <si>
    <t>http://www.wgu.edu/tuition_financial_aid/tuition</t>
  </si>
  <si>
    <t>www.wgu.edu/admissions/requirements.asp</t>
  </si>
  <si>
    <t>www.wgu.edu/tuition_financial_aid/financial_aid_application.asp</t>
  </si>
  <si>
    <t>www.wgu.edu</t>
  </si>
  <si>
    <t>Salt Lake City</t>
  </si>
  <si>
    <t>Western Governors University</t>
  </si>
  <si>
    <t>UT</t>
  </si>
  <si>
    <t>http://mynvccatalog.alamo.edu/content.php?catoid=121&amp;navoid=6397#Tuition_Schedule</t>
  </si>
  <si>
    <t>alamo.edu/nvc/admissions/</t>
  </si>
  <si>
    <t>alamo.edu/district/financial-aid/web-directory/</t>
  </si>
  <si>
    <t>alamo.edu/nvc/</t>
  </si>
  <si>
    <t>San Antonio</t>
  </si>
  <si>
    <t>Northwest Vista College</t>
  </si>
  <si>
    <t>Alamo Colleges</t>
  </si>
  <si>
    <t>TX</t>
  </si>
  <si>
    <t>https://baker.edu/student-services/financial-aid/#tuition&amp;fees</t>
  </si>
  <si>
    <t>www.baker.edu/admissions</t>
  </si>
  <si>
    <t>www.baker.edu/student-services/financial-aid/</t>
  </si>
  <si>
    <t>www.baker.edu</t>
  </si>
  <si>
    <t>Flint</t>
  </si>
  <si>
    <t>Baker College Center for Graduate Studies</t>
  </si>
  <si>
    <t>MI</t>
  </si>
  <si>
    <t>Total Charge = $336 to $394 per credit hour (depending on the program). Students are not required to pay any additional fees.</t>
  </si>
  <si>
    <t>This is the cheapest rate per credit hour for a Bachelor's program. Some other Bachelor's programs have higher rates per credit hour.</t>
  </si>
  <si>
    <t>http://www.capella.edu/tuition-financial-aid/tuition-fees/</t>
  </si>
  <si>
    <t>www.capella.edu/admissions/</t>
  </si>
  <si>
    <t>www.capella.edu/tuition-financial-aid/</t>
  </si>
  <si>
    <t>www.capella.edu</t>
  </si>
  <si>
    <t>Minneapolis</t>
  </si>
  <si>
    <t>Capella University</t>
  </si>
  <si>
    <t>Fees for specialty classes are higher</t>
  </si>
  <si>
    <t>https://www.coconino.edu/tuition-pricing</t>
  </si>
  <si>
    <t>www.coconino.edu/apply-now</t>
  </si>
  <si>
    <t>www.coconino.edu/finaid</t>
  </si>
  <si>
    <t>www.coconino.edu/</t>
  </si>
  <si>
    <t>Flagstaff</t>
  </si>
  <si>
    <t>Coconino Community College</t>
  </si>
  <si>
    <t>http://www.collegecalc.org/colleges/florida/everest-university-south-orlando/#creditCost</t>
  </si>
  <si>
    <t>www.everest.edu/campus/south_orlando</t>
  </si>
  <si>
    <t>Orlando</t>
  </si>
  <si>
    <t>Everest University-South Orlando</t>
  </si>
  <si>
    <t>Zenith Group</t>
  </si>
  <si>
    <t>FL</t>
  </si>
  <si>
    <t>http://www.collegetuitioncompare.com/edu/388043/national-college-of-business-and-technology-nashville/tuition/</t>
  </si>
  <si>
    <t>www.national-college.edu/admissions/</t>
  </si>
  <si>
    <t>www.national-college.edu/admissions/financial-assistance/</t>
  </si>
  <si>
    <t>www.national-college.edu</t>
  </si>
  <si>
    <t>Nashville</t>
  </si>
  <si>
    <t>National College-Nashville</t>
  </si>
  <si>
    <t>National College</t>
  </si>
  <si>
    <t>TN</t>
  </si>
  <si>
    <t>No Maximum</t>
  </si>
  <si>
    <t>No minimum</t>
  </si>
  <si>
    <t>http://fdltcc.edu/wp-lib/wp-content/uploads/2016/07/Tuition-Rate-Sheet-2016-2017.pdf</t>
  </si>
  <si>
    <t>http://fdltcc.edu/paying-for-college/tuition-and-fee-payments/|Many courses have varying cost per credit, no program/major specific see second source webpage for more information</t>
  </si>
  <si>
    <t>fdltcc.edu/admissions/</t>
  </si>
  <si>
    <t>fdltcc.edu/paying-for-college/</t>
  </si>
  <si>
    <t>www.fdltcc.edu</t>
  </si>
  <si>
    <t>Cloquet</t>
  </si>
  <si>
    <t>Fond du Lac Tribal and Community College</t>
  </si>
  <si>
    <t>Minnesota State Colleges and Universities</t>
  </si>
  <si>
    <t>http://www.southeasterntech.edu/pdf/FY17FallFeeStructure.pdf</t>
  </si>
  <si>
    <t>www.southeasterntech.edu/admissions/new-student.php</t>
  </si>
  <si>
    <t>www.southeasterntech.edu/student-affairs/financial-aid.php</t>
  </si>
  <si>
    <t>www.southeasterntech.edu</t>
  </si>
  <si>
    <t>Vidalia</t>
  </si>
  <si>
    <t>Southeastern Technical College</t>
  </si>
  <si>
    <t>https://www.pct.edu/admissions/</t>
  </si>
  <si>
    <t>www.pct.edu/admissions/</t>
  </si>
  <si>
    <t>www.pct.edu</t>
  </si>
  <si>
    <t>Williamsport</t>
  </si>
  <si>
    <t>Pennsylvania College of Technology</t>
  </si>
  <si>
    <t>http://www.cgc.maricopa.edu/Students/Tuition/Pages/Tuition.aspx</t>
  </si>
  <si>
    <t>www.cgc.maricopa.edu</t>
  </si>
  <si>
    <t>Chandler</t>
  </si>
  <si>
    <t>Chandler-Gilbert Community College</t>
  </si>
  <si>
    <t>Maricopa Community College District</t>
  </si>
  <si>
    <t>http://www.suscc.edu/skins/userfiles/files/2016-2017%20Tuition%20Schedule.pdf|</t>
  </si>
  <si>
    <t>www.suscc.edu</t>
  </si>
  <si>
    <t>Wadley</t>
  </si>
  <si>
    <t>Southern Union State Community College</t>
  </si>
  <si>
    <t>Alabama Community College System</t>
  </si>
  <si>
    <t>Additional  $30 will be added for desginated Nursing and Health Science programs</t>
  </si>
  <si>
    <t>https://www.collin.edu/gettingstarted/bursar/tuition.aspx</t>
  </si>
  <si>
    <t>www.collin.edu/gettingstarted/admissions/index.html</t>
  </si>
  <si>
    <t>www.collin.edu/gettingstarted/financialaid/index.html</t>
  </si>
  <si>
    <t>www.collin.edu</t>
  </si>
  <si>
    <t>McKinney</t>
  </si>
  <si>
    <t>Collin County Community College District</t>
  </si>
  <si>
    <t>(89 x Credit Hour) + Technology Fee + Instructional Fee + Registration Fee + Campus Safety Fee + Campus Supply Fee + Student Activity Fee + Parking Fee + Accident Insurance</t>
  </si>
  <si>
    <t>Georgia Residents</t>
  </si>
  <si>
    <t>http://athenstech.smartcatalogiq.com/en/2016-2017/Catalog/Tuition-and-Fees</t>
  </si>
  <si>
    <t>www.athenstech.edu/studentAffairs/admissions/</t>
  </si>
  <si>
    <t>www.athenstech.edu/studentAffairs/financialaid/</t>
  </si>
  <si>
    <t>www.athenstech.edu/</t>
  </si>
  <si>
    <t>Athens</t>
  </si>
  <si>
    <t>Athens Technical College</t>
  </si>
  <si>
    <t>Stanford requires that students enroll in a minimum of 8 credit hours.</t>
  </si>
  <si>
    <t>NA</t>
  </si>
  <si>
    <t>https://registrar.stanford.edu/students/tuition-and-fees</t>
  </si>
  <si>
    <t>admission.stanford.edu/</t>
  </si>
  <si>
    <t>financialaid.stanford.edu/</t>
  </si>
  <si>
    <t>www.stanford.edu/</t>
  </si>
  <si>
    <t>Stanford</t>
  </si>
  <si>
    <t>Stanford University</t>
  </si>
  <si>
    <t>A laboratory fee of $125.00 per course will be paid for all courses with a laboratory requisite.</t>
  </si>
  <si>
    <t>http://www.suagm.edu/florida/PDF/Fees%20and%20Tuition%20Fees%20Florida.pdf</t>
  </si>
  <si>
    <t>ut.suagm.edu/es/ut/%C2%BFpor-qu%C3%A9-el-turabo</t>
  </si>
  <si>
    <t>ut.suagm.edu/es/ut/asistencia-econ%C3%B3mica</t>
  </si>
  <si>
    <t>ut.suagm.edu/</t>
  </si>
  <si>
    <t>Gurabo</t>
  </si>
  <si>
    <t>Universidad Del Turabo</t>
  </si>
  <si>
    <t>Sistema Universitario Ana G. Mendez</t>
  </si>
  <si>
    <t>PR</t>
  </si>
  <si>
    <t>http://www.metro.inter.edu/tuition/tuition.pdf</t>
  </si>
  <si>
    <t>www.ponce.inter.edu/html/admisiones.html</t>
  </si>
  <si>
    <t>asistencia.inter.edu/a/index.php</t>
  </si>
  <si>
    <t>ponce.inter.edu</t>
  </si>
  <si>
    <t>Mercedita</t>
  </si>
  <si>
    <t>Inter American University of Puerto Rico-Ponce</t>
  </si>
  <si>
    <t>Universidad Interamericana de Puerto Rico</t>
  </si>
  <si>
    <t>http://www.uog.edu/tuition-and-fees</t>
  </si>
  <si>
    <t>www.uog.edu/admissions/admissions-home</t>
  </si>
  <si>
    <t>www.uog.edu/financial-aid/financial-aid-home</t>
  </si>
  <si>
    <t>www.uog.edu</t>
  </si>
  <si>
    <t>Mangilao</t>
  </si>
  <si>
    <t>University of Guam</t>
  </si>
  <si>
    <t>GU</t>
  </si>
  <si>
    <t>http://www.lccc.wy.edu/services/financialaid/TuitionFees.aspx</t>
  </si>
  <si>
    <t>www.lccc.wy.edu/admissions</t>
  </si>
  <si>
    <t>www.lccc.wy.edu/services/financialAid</t>
  </si>
  <si>
    <t>www.lccc.wy.edu</t>
  </si>
  <si>
    <t>Cheyenne</t>
  </si>
  <si>
    <t>Laramie County Community College</t>
  </si>
  <si>
    <t>WY</t>
  </si>
  <si>
    <t>Undergrad instate tuition, flat range for 12-18</t>
  </si>
  <si>
    <t>http://www.uwsp.edu/ar/Pages/Tuition-Rates.aspx</t>
  </si>
  <si>
    <t>www.uwsp.edu/admissions/</t>
  </si>
  <si>
    <t>www.uwsp.edu/finaid/</t>
  </si>
  <si>
    <t>www.uwsp.edu</t>
  </si>
  <si>
    <t>Stevens Point</t>
  </si>
  <si>
    <t>University of Wisconsin-Stevens Point</t>
  </si>
  <si>
    <t>University of Wisconsin System</t>
  </si>
  <si>
    <t>WI</t>
  </si>
  <si>
    <t>PARTICULAR, some majors higher</t>
  </si>
  <si>
    <t>https://www.uwrf.edu/studentbilling/TuitionFees/Wisconsin.cfm</t>
  </si>
  <si>
    <t>www.uwrf.edu/admissions/</t>
  </si>
  <si>
    <t>www.uwrf.edu/FinancialAid/</t>
  </si>
  <si>
    <t>www.uwrf.edu</t>
  </si>
  <si>
    <t>River Falls</t>
  </si>
  <si>
    <t>University of Wisconsin-River Falls</t>
  </si>
  <si>
    <t>http://uwm.edu/business-financial-services/bursar/tuition-rate-schedules/</t>
  </si>
  <si>
    <t>www4.uwm.edu/admission/</t>
  </si>
  <si>
    <t>www4.uwm.edu/financialaid/</t>
  </si>
  <si>
    <t>www.uwm.edu</t>
  </si>
  <si>
    <t>Milwaukee</t>
  </si>
  <si>
    <t>University of Wisconsin-Milwaukee</t>
  </si>
  <si>
    <t>https://registrar.wisc.edu/tuition_&amp;_fees.htm</t>
  </si>
  <si>
    <t>www.wisc.edu/admissions/</t>
  </si>
  <si>
    <t>www.finaid.wisc.edu</t>
  </si>
  <si>
    <t>www.wisc.edu</t>
  </si>
  <si>
    <t>Madison</t>
  </si>
  <si>
    <t>University of Wisconsin-Madison</t>
  </si>
  <si>
    <t>The laptop lease fee is required of all students; the school has a "wireless laptop campus environment."</t>
  </si>
  <si>
    <t>http://www.uwstout.edu/admissions/costs.cfm</t>
  </si>
  <si>
    <t>http://www.uwstout.edu/stubus/upload/2016-17-Ugrad-Tuition-Schedule-2.pdf</t>
  </si>
  <si>
    <t>Four-one-four plan</t>
  </si>
  <si>
    <t>www.uwstout.edu/admissions</t>
  </si>
  <si>
    <t>www.uwstout.edu/services/finaid/</t>
  </si>
  <si>
    <t>www.uwstout.edu</t>
  </si>
  <si>
    <t>Menomonie</t>
  </si>
  <si>
    <t>University of Wisconsin-Stout</t>
  </si>
  <si>
    <t>http://adminservices.uwosh.edu/student-financial-services/tuition-and-fees/</t>
  </si>
  <si>
    <t>www.uwosh.edu/admissions/</t>
  </si>
  <si>
    <t>www.uwosh.edu/fin_aids/</t>
  </si>
  <si>
    <t>www.uwosh.edu</t>
  </si>
  <si>
    <t>Oshkosh</t>
  </si>
  <si>
    <t>University of Wisconsin-Oshkosh</t>
  </si>
  <si>
    <t>http://www.uwgb.edu/bursar/ratesDeadlines/UndergradFall.htm</t>
  </si>
  <si>
    <t>www.uwgb.edu/admissions/</t>
  </si>
  <si>
    <t>www.uwgb.edu/financial-aid/</t>
  </si>
  <si>
    <t>www.uwgb.edu</t>
  </si>
  <si>
    <t>Green Bay</t>
  </si>
  <si>
    <t>University of Wisconsin-Green Bay</t>
  </si>
  <si>
    <t>http://www.uwec.edu/Busoff/studentfinancials/undergradfees2016-2017.htm</t>
  </si>
  <si>
    <t>http://www.uwec.edu/busoff/studentfinancials/index.htm</t>
  </si>
  <si>
    <t>www.uwec.edu/admissions/</t>
  </si>
  <si>
    <t>www.uwec.edu/finaid/</t>
  </si>
  <si>
    <t>www.uwec.edu</t>
  </si>
  <si>
    <t>Eau Claire</t>
  </si>
  <si>
    <t>University of Wisconsin-Eau Claire</t>
  </si>
  <si>
    <t>https://uwwcost.uww.edu/</t>
  </si>
  <si>
    <t>www.uww.edu/admissions/</t>
  </si>
  <si>
    <t>www.uww.edu/financialaid/</t>
  </si>
  <si>
    <t>www.uww.edu</t>
  </si>
  <si>
    <t>Whitewater</t>
  </si>
  <si>
    <t>University of Wisconsin-Whitewater</t>
  </si>
  <si>
    <t>http://www.wctc.edu/become-a-student/sign-up-for-classes/tuition.php</t>
  </si>
  <si>
    <t>www.wctc.edu/admissions/</t>
  </si>
  <si>
    <t>www.wctc.edu/become-a-student/how-to-pay/index.php</t>
  </si>
  <si>
    <t>www.wctc.edu</t>
  </si>
  <si>
    <t>Pewaukee</t>
  </si>
  <si>
    <t>Waukesha County Technical College</t>
  </si>
  <si>
    <t>Wisconsin Technical College System</t>
  </si>
  <si>
    <t>https://www.nwtc.edu/admissions/student-financial-services/program-fees</t>
  </si>
  <si>
    <t>www.nwtc.edu/services/Admissions-Registration/admissions/Pages/home.aspx</t>
  </si>
  <si>
    <t>www.nwtc.edu/services/Admissions-Registration/financial-aid/Pages/home.aspx</t>
  </si>
  <si>
    <t>www.nwtc.edu</t>
  </si>
  <si>
    <t>Northeast Wisconsin Technical College</t>
  </si>
  <si>
    <t>http://www.marquette.edu/mucentral/bursar/2016-17tuitionandhousingfees.shtml</t>
  </si>
  <si>
    <t>www.marquette.edu/student/</t>
  </si>
  <si>
    <t>www.marquette.edu/about/fin_aid.shtml</t>
  </si>
  <si>
    <t>www.marquette.edu</t>
  </si>
  <si>
    <t>Marquette University</t>
  </si>
  <si>
    <t>Lecture courses command a $4.50 per course; unable to determine how many courses taken at given credit hours. Student accident insurance is $6 per semester for students taking at least one post-secondary course; unable to determine based on credit hours if such is taken. As such uncertainty is provided, neither lecture course fee nor insurance fee was applied.</t>
  </si>
  <si>
    <t>https://www.gtc.edu/student-services/registrar/tuition-fees</t>
  </si>
  <si>
    <t>https://www.gtc.edu/student-services/admissions</t>
  </si>
  <si>
    <t>https://www.gtc.edu/student-services/financial-aid</t>
  </si>
  <si>
    <t>https://www.gtc.edu</t>
  </si>
  <si>
    <t>Kenosha</t>
  </si>
  <si>
    <t>Gateway Technical College</t>
  </si>
  <si>
    <t>In state resident tuition</t>
  </si>
  <si>
    <t>https://www.fvtc.edu/paying-for-college/tuition</t>
  </si>
  <si>
    <t>www.fvtc.edu/programs/admissions-overview</t>
  </si>
  <si>
    <t>www.fvtc.edu/paying-for-college/financial-aid</t>
  </si>
  <si>
    <t>www.fvtc.edu</t>
  </si>
  <si>
    <t>Appleton</t>
  </si>
  <si>
    <t>Fox Valley Technical College</t>
  </si>
  <si>
    <t>https://madisoncollege.edu/tuition</t>
  </si>
  <si>
    <t>madisoncollege.edu/apply-nowregister</t>
  </si>
  <si>
    <t>madisoncollege.edu/financial-aid</t>
  </si>
  <si>
    <t>madisoncollege.edu</t>
  </si>
  <si>
    <t>Madison Area Technical College</t>
  </si>
  <si>
    <t>general</t>
  </si>
  <si>
    <t>http://tuition.wvu.edu/undergraduate</t>
  </si>
  <si>
    <t>adm.wvu.edu</t>
  </si>
  <si>
    <t>www.finaid.wvu.edu</t>
  </si>
  <si>
    <t>www.wvu.edu/</t>
  </si>
  <si>
    <t>Morgantown</t>
  </si>
  <si>
    <t>West Virginia University</t>
  </si>
  <si>
    <t>West Virginia Higher Education Policy Commission</t>
  </si>
  <si>
    <t>base tuition</t>
  </si>
  <si>
    <t>http://www.marshall.edu/tuition/undergraduate-fees/</t>
  </si>
  <si>
    <t>www.marshall.edu/admissions/</t>
  </si>
  <si>
    <t>www.marshall.edu/wpmu/sfa/</t>
  </si>
  <si>
    <t>www.marshall.edu/</t>
  </si>
  <si>
    <t>Huntington</t>
  </si>
  <si>
    <t>Marshall University</t>
  </si>
  <si>
    <t>https://www.fairmontstate.edu/studentservices/student-accounts/tuition-fees-charts</t>
  </si>
  <si>
    <t>www.fairmontstate.edu/</t>
  </si>
  <si>
    <t>Fairmont</t>
  </si>
  <si>
    <t>Fairmont State University</t>
  </si>
  <si>
    <t>https://wp.wwu.edu/sbo/tuition-and-fee-schedule/</t>
  </si>
  <si>
    <t>www.admissions.wwu.edu</t>
  </si>
  <si>
    <t>www.finaid.wwu.edu</t>
  </si>
  <si>
    <t>www.wwu.edu</t>
  </si>
  <si>
    <t>Bellingham</t>
  </si>
  <si>
    <t>Western Washington University</t>
  </si>
  <si>
    <t>WA</t>
  </si>
  <si>
    <t>http://opb.washington.edu/sites/default/files/opb/Tuition/SeattleAutumn16.pdf</t>
  </si>
  <si>
    <t>admit.washington.edu/admission/</t>
  </si>
  <si>
    <t>www.washington.edu/students/osfa/</t>
  </si>
  <si>
    <t>www.washington.edu</t>
  </si>
  <si>
    <t>Seattle</t>
  </si>
  <si>
    <t>University of Washington-Seattle Campus</t>
  </si>
  <si>
    <t>University of Washington</t>
  </si>
  <si>
    <t>http://finaid.wsu.edu/cost-of-attendance/</t>
  </si>
  <si>
    <t>admission.wsu.edu/</t>
  </si>
  <si>
    <t>finaid.wsu.edu</t>
  </si>
  <si>
    <t>wsu.edu/</t>
  </si>
  <si>
    <t>Pullman</t>
  </si>
  <si>
    <t>Washington State University</t>
  </si>
  <si>
    <t>http://www.tacomacc.edu/costsandaid/tuition/</t>
  </si>
  <si>
    <t>www.tacomacc.edu/gettingstarted/</t>
  </si>
  <si>
    <t>www.tacomacc.edu/costsandaid/</t>
  </si>
  <si>
    <t>www.tacomacc.edu</t>
  </si>
  <si>
    <t>Tacoma</t>
  </si>
  <si>
    <t>Tacoma Community College</t>
  </si>
  <si>
    <t>Washington State Board for Community and Technical Colleges</t>
  </si>
  <si>
    <t>all students</t>
  </si>
  <si>
    <t>http://www.skagit.edu/news.asp_Q_pagenumber_E_2765</t>
  </si>
  <si>
    <t>www.skagit.edu/directory.asp_Q_pagenumber_E_41</t>
  </si>
  <si>
    <t>www.skagit.edu/directory.asp_Q_pagenumber_E_40</t>
  </si>
  <si>
    <t>www.skagit.edu</t>
  </si>
  <si>
    <t>Mount Vernon</t>
  </si>
  <si>
    <t>Skagit Valley College</t>
  </si>
  <si>
    <t>https://www.shoreline.edu/apply-and-aid/cashiering/rates.aspx</t>
  </si>
  <si>
    <t>www.shoreline.edu/enrollment-services/</t>
  </si>
  <si>
    <t>www.shoreline.edu/enrollment-services/financial-aid/</t>
  </si>
  <si>
    <t>www.shoreline.edu</t>
  </si>
  <si>
    <t>Shoreline</t>
  </si>
  <si>
    <t>Shoreline Community College</t>
  </si>
  <si>
    <t>Applicable to the South Seattle College Tuition</t>
  </si>
  <si>
    <t>http://www.southseattle.edu/financial/tuition.aspx</t>
  </si>
  <si>
    <t>www.southseattle.edu/enrolling/apply.aspx</t>
  </si>
  <si>
    <t>www.southseattle.edu/financial-aid/default.aspx</t>
  </si>
  <si>
    <t>southseattle.edu</t>
  </si>
  <si>
    <t>South Seattle College</t>
  </si>
  <si>
    <t>http://pencol.edu/admissions/tuition-and-fees/washington-state-resident-tuition-rates</t>
  </si>
  <si>
    <t>www.pencol.edu/admissions</t>
  </si>
  <si>
    <t>www.pencol.edu/financial</t>
  </si>
  <si>
    <t>www.pencol.edu</t>
  </si>
  <si>
    <t>Port Angeles</t>
  </si>
  <si>
    <t>Peninsula College</t>
  </si>
  <si>
    <t>http://www.olympic.edu/sites/default/files/files/Fees%2015-162.pdf</t>
  </si>
  <si>
    <t>http://www.olympic.edu/sites/default/files/files/1617TuitionRatesforView.pdf</t>
  </si>
  <si>
    <t>www.olympic.edu/Students/GettingStarted/Admissions/</t>
  </si>
  <si>
    <t>www.olympic.edu/Students/GettingStarted/FinancialAid/</t>
  </si>
  <si>
    <t>www.olympic.edu</t>
  </si>
  <si>
    <t>Bremerton</t>
  </si>
  <si>
    <t>Olympic College</t>
  </si>
  <si>
    <t>total charges = tuition + various fees (which depend on the number of credit hours)</t>
  </si>
  <si>
    <t>https://northseattle.edu/tuition-fees/fee-table</t>
  </si>
  <si>
    <t>https://northseattle.edu/tuition-fees/tuition-2016-2017</t>
  </si>
  <si>
    <t>https://northseattle.edu/admissions/steps</t>
  </si>
  <si>
    <t>www.northseattle.edu/financial-aid</t>
  </si>
  <si>
    <t>www.northseattle.edu</t>
  </si>
  <si>
    <t>North Seattle College</t>
  </si>
  <si>
    <t>https://registration.highline.edu/tuition.php</t>
  </si>
  <si>
    <t>admissions.highline.edu/</t>
  </si>
  <si>
    <t>financialaid.highline.edu/</t>
  </si>
  <si>
    <t>www.highline.edu</t>
  </si>
  <si>
    <t>Des Moines</t>
  </si>
  <si>
    <t>Highline College</t>
  </si>
  <si>
    <t>Undergrad instate tuition</t>
  </si>
  <si>
    <t>www.gonzaga.edu/campus-resources/offices-and-services-a-z/student-financial-services/student-accounts/img/1617Brochure.pdf</t>
  </si>
  <si>
    <t>www.gonzaga.edu/Admissions/default.asp</t>
  </si>
  <si>
    <t>www.gonzaga.edu/FinancialAid</t>
  </si>
  <si>
    <t>www.gonzaga.edu</t>
  </si>
  <si>
    <t>Spokane</t>
  </si>
  <si>
    <t>Gonzaga University</t>
  </si>
  <si>
    <t>http://evergreen.edu/financialservices/tuition-2016-2017.htm</t>
  </si>
  <si>
    <t>www.evergreen.edu/admissions/</t>
  </si>
  <si>
    <t>www.evergreen.edu/financialaid/</t>
  </si>
  <si>
    <t>www.evergreen.edu</t>
  </si>
  <si>
    <t>Olympia</t>
  </si>
  <si>
    <t>The Evergreen State College</t>
  </si>
  <si>
    <t>There are some additional per credit fees for specific classes.</t>
  </si>
  <si>
    <t>http://www.everettcc.edu/enrollment/tuition/class-fees/</t>
  </si>
  <si>
    <t>http://www.everettcc.edu/enrollment/tuition/tuition-rates/</t>
  </si>
  <si>
    <t>www.everettcc.edu/enrollment/</t>
  </si>
  <si>
    <t>www.everettcc.edu/students/financial/</t>
  </si>
  <si>
    <t>www.everettcc.edu</t>
  </si>
  <si>
    <t>Everett</t>
  </si>
  <si>
    <t>Everett Community College</t>
  </si>
  <si>
    <t>tuition is higher for non residents</t>
  </si>
  <si>
    <t>http://www.edcc.edu/tuition/default.html</t>
  </si>
  <si>
    <t>www.edcc.edu/es/apply</t>
  </si>
  <si>
    <t>www.edcc.edu/finaid/</t>
  </si>
  <si>
    <t>www.edcc.edu</t>
  </si>
  <si>
    <t>Lynnwood</t>
  </si>
  <si>
    <t>Edmonds Community College</t>
  </si>
  <si>
    <t>No Minimum</t>
  </si>
  <si>
    <t>http://www.wcc.vccs.edu/tuition|</t>
  </si>
  <si>
    <t>www.wcc.vccs.edu/admissions</t>
  </si>
  <si>
    <t>www.wcc.vccs.edu/prostudents/financialaid/index.php</t>
  </si>
  <si>
    <t>www.wcc.vccs.edu</t>
  </si>
  <si>
    <t>Wytheville</t>
  </si>
  <si>
    <t>Wytheville Community College</t>
  </si>
  <si>
    <t>Virginia Community College System</t>
  </si>
  <si>
    <t>VA</t>
  </si>
  <si>
    <t>http://www.vsu.edu/files/docs/student-accounts/tuition-fees.pdf|</t>
  </si>
  <si>
    <t>www.vsu.edu/admissions/index.php</t>
  </si>
  <si>
    <t>www.vsu.edu/financial-aid/index.php</t>
  </si>
  <si>
    <t>www.vsu.edu</t>
  </si>
  <si>
    <t>Petersburg</t>
  </si>
  <si>
    <t>Virginia State University</t>
  </si>
  <si>
    <t>N/A</t>
  </si>
  <si>
    <t>http://www.vmi.edu/academics/summer-programs/summer-transition/fees/|</t>
  </si>
  <si>
    <t>admissions.vmi.edu/</t>
  </si>
  <si>
    <t>www.vmi.edu/Content.aspx?id=222</t>
  </si>
  <si>
    <t>www.vmi.edu</t>
  </si>
  <si>
    <t>Lexington</t>
  </si>
  <si>
    <t>Virginia Military Institute</t>
  </si>
  <si>
    <t>http://www.virginiawestern.edu/pay/rates.php|</t>
  </si>
  <si>
    <t>virginiawestern.edu/admissions/index.php</t>
  </si>
  <si>
    <t>virginiawestern.edu/financialaid/index.php</t>
  </si>
  <si>
    <t>virginiawestern.edu/</t>
  </si>
  <si>
    <t>Roanoke</t>
  </si>
  <si>
    <t>Virginia Western Community College</t>
  </si>
  <si>
    <t>http://www.bursar.vt.edu/tuition/2016-2017.php#undergrad</t>
  </si>
  <si>
    <t>http://www.inventyourfuture.vt.edu/#cost-scholarships-financial-aid|</t>
  </si>
  <si>
    <t>www.admiss.vt.edu</t>
  </si>
  <si>
    <t>www.finaid.vt.edu</t>
  </si>
  <si>
    <t>WWW.VT.EDU</t>
  </si>
  <si>
    <t>Blacksburg</t>
  </si>
  <si>
    <t>Virginia Polytechnic Institute and State University</t>
  </si>
  <si>
    <t>http://www.tcc.edu/paying-for-tcc/tuition-fees</t>
  </si>
  <si>
    <t>http://www.tcc.edu/uploads/pdf/tcc-tuition-2016-17.pdf|</t>
  </si>
  <si>
    <t>www.tcc.edu/students/admissions/</t>
  </si>
  <si>
    <t>www.tcc.edu/students/finaid/</t>
  </si>
  <si>
    <t>www.tcc.edu</t>
  </si>
  <si>
    <t>Norfolk</t>
  </si>
  <si>
    <t>Tidewater Community College</t>
  </si>
  <si>
    <t>http://tncc.edu/pay/tuition|</t>
  </si>
  <si>
    <t>tncc.edu/apply</t>
  </si>
  <si>
    <t>tncc.edu/pay/aid</t>
  </si>
  <si>
    <t>www.tncc.edu</t>
  </si>
  <si>
    <t>Hampton</t>
  </si>
  <si>
    <t>Thomas Nelson Community College</t>
  </si>
  <si>
    <t>http://sw.edu/tuition-fees/|</t>
  </si>
  <si>
    <t>sw.edu/home/admissions/</t>
  </si>
  <si>
    <t>sw.edu/apply-for-financial-aid/</t>
  </si>
  <si>
    <t>sw.edu</t>
  </si>
  <si>
    <t>Richlands</t>
  </si>
  <si>
    <t>Southwest Virginia Community College</t>
  </si>
  <si>
    <t>http://www.rbc.edu/admissions/costs-financial-aid/|Tuition includes any fees, but there is no break down of the fees so I am unsure if there are any or what they include if there are.</t>
  </si>
  <si>
    <t>www.rbc.edu</t>
  </si>
  <si>
    <t>Richard Bland College of the College of William and Mary</t>
  </si>
  <si>
    <t>No maximum</t>
  </si>
  <si>
    <t>https://www.rappahannock.edu/admissions/tuition-fees/current/</t>
  </si>
  <si>
    <t>https://www.rappahannock.edu/admissions/tuition-fees/|</t>
  </si>
  <si>
    <t>www.rappahannock.edu/</t>
  </si>
  <si>
    <t>Glenns</t>
  </si>
  <si>
    <t>Rappahannock Community College</t>
  </si>
  <si>
    <t>https://www.radford.edu/content/student-accounts/home/accounts/tuition/virginia-educator1617.html|</t>
  </si>
  <si>
    <t>www.radford.edu/content/radfordcore/home/admissions.html</t>
  </si>
  <si>
    <t>www.radford.edu/content/financial-aid/home.html</t>
  </si>
  <si>
    <t>www.radford.edu</t>
  </si>
  <si>
    <t>Radford</t>
  </si>
  <si>
    <t>Radford University</t>
  </si>
  <si>
    <t>http://www.pvcc.edu/pay-for-pvcc/tuition-fees|</t>
  </si>
  <si>
    <t>www.pvcc.edu/admissions/steps-to-enrollment</t>
  </si>
  <si>
    <t>www.pvcc.edu/pay-for-pvcc/financial-aid</t>
  </si>
  <si>
    <t>www.pvcc.edu</t>
  </si>
  <si>
    <t>Charlottesville</t>
  </si>
  <si>
    <t>Piedmont Virginia Community College</t>
  </si>
  <si>
    <t>http://www.patrickhenry.edu/aboutph/srvcsabout/tuition-a-fees|</t>
  </si>
  <si>
    <t>www.patrickhenry.edu</t>
  </si>
  <si>
    <t>Martinsville</t>
  </si>
  <si>
    <t>Patrick Henry Community College</t>
  </si>
  <si>
    <t>http://www.nvcc.edu/tuition/index.html|</t>
  </si>
  <si>
    <t>www.nvcc.edu</t>
  </si>
  <si>
    <t>Annandale</t>
  </si>
  <si>
    <t>Northern Virginia Community College</t>
  </si>
  <si>
    <t>These fees apply to all in-state undergraduate students.</t>
  </si>
  <si>
    <t>https://www.nsu.edu/finance/student-accounts/tuition-and-fees|Fees are higher for graduate students.</t>
  </si>
  <si>
    <t>www.nsu.edu/admissions</t>
  </si>
  <si>
    <t>www.nsu.edu/financialaid</t>
  </si>
  <si>
    <t>www.nsu.edu</t>
  </si>
  <si>
    <t>Norfolk State University</t>
  </si>
  <si>
    <t>No max</t>
  </si>
  <si>
    <t>No min</t>
  </si>
  <si>
    <t>https://www.nr.edu/tuition/index.php|</t>
  </si>
  <si>
    <t>www.nr.edu/admissions/</t>
  </si>
  <si>
    <t>www.nr.edu/fa/</t>
  </si>
  <si>
    <t>www.nr.edu</t>
  </si>
  <si>
    <t>Dublin</t>
  </si>
  <si>
    <t>New River Community College</t>
  </si>
  <si>
    <t>No flat rate</t>
  </si>
  <si>
    <t>http://www.mecc.edu/2016-17-tuition-fees/|</t>
  </si>
  <si>
    <t>www.mecc.edu/step1/</t>
  </si>
  <si>
    <t>www.mecc.edu/students/paying-for-college/financial-aid/</t>
  </si>
  <si>
    <t>www.mecc.edu</t>
  </si>
  <si>
    <t>Big Stone Gap</t>
  </si>
  <si>
    <t>Mountain Empire Community College</t>
  </si>
  <si>
    <t>fees apply only for undergraduate and Virginia students</t>
  </si>
  <si>
    <t>http://adminfinance.umw.edu/studentaccounts/tuition-and-fees/fredericksburg-campus/|Per credit hour option is available for only part-time students ( less than 12 credit hours)</t>
  </si>
  <si>
    <t>admissions.umw.edu/</t>
  </si>
  <si>
    <t>adminfinance.umw.edu/financialaid/</t>
  </si>
  <si>
    <t>www.umw.edu</t>
  </si>
  <si>
    <t>Fredericksburg</t>
  </si>
  <si>
    <t>University of Mary Washington</t>
  </si>
  <si>
    <t>https://lfcc.edu/current-students/tuition-and-payment-information/tuition-rates/|</t>
  </si>
  <si>
    <t>www.lfcc.edu/future-students/index.html</t>
  </si>
  <si>
    <t>www.lfcc.edu/current-students/financial-aid/index.html</t>
  </si>
  <si>
    <t>www.lfcc.edu</t>
  </si>
  <si>
    <t>Middletown</t>
  </si>
  <si>
    <t>Lord Fairfax Community College</t>
  </si>
  <si>
    <t>http://www.liberty.edu/financeadmin/financialaid/index.cfm?PID=22517</t>
  </si>
  <si>
    <t>www.liberty.edu/admissions</t>
  </si>
  <si>
    <t>www.liberty.edu/financialaid</t>
  </si>
  <si>
    <t>www.liberty.edu</t>
  </si>
  <si>
    <t>Lynchburg</t>
  </si>
  <si>
    <t>Liberty University</t>
  </si>
  <si>
    <t>These fees apply for all in-state students. Fees for out-of-state students are about 60% higher.</t>
  </si>
  <si>
    <t>http://www.germanna.edu/business-office/tuition-and-fees/|Tuition fees vary for in-state, out-of-state, military contract, and business contract.</t>
  </si>
  <si>
    <t>www.germanna.edu/admissions/</t>
  </si>
  <si>
    <t>www.germanna.edu/financial-aid/</t>
  </si>
  <si>
    <t>www.germanna.edu</t>
  </si>
  <si>
    <t>Locust Grove</t>
  </si>
  <si>
    <t>Germanna Community College</t>
  </si>
  <si>
    <t>http://es.vccs.edu/admissions-aid/tuition-and-fees/|</t>
  </si>
  <si>
    <t>www.es.vccs.edu</t>
  </si>
  <si>
    <t>Melfa</t>
  </si>
  <si>
    <t>Eastern Shore Community College</t>
  </si>
  <si>
    <t>All, though some supplements apply for "Applied Music Fee" and "Laboratory Fee"</t>
  </si>
  <si>
    <t>http://cnu.edu/businessoffice/forms/2016-17%20tuition%20and%20mandatory%20fees%20details.pdf</t>
  </si>
  <si>
    <t>http://cnu.edu/businessoffice/studentsparents/tuition.asp|Figures in PDF appear slightly higher, but the main site is clear that the quoted rate "Includes tuition, comprehensive fee, technology fee and capital fee"</t>
  </si>
  <si>
    <t>www.cnu.edu/admission</t>
  </si>
  <si>
    <t>www.cnu.edu/financialaid</t>
  </si>
  <si>
    <t>www.cnu.edu</t>
  </si>
  <si>
    <t>Newport News</t>
  </si>
  <si>
    <t>Christopher Newport University</t>
  </si>
  <si>
    <t>https://www.brcc.edu/classes/tuition/tuition-rates/|</t>
  </si>
  <si>
    <t>www.brcc.edu/admissions/</t>
  </si>
  <si>
    <t>www.brcc.edu/financial_aid/</t>
  </si>
  <si>
    <t>www.brcc.edu</t>
  </si>
  <si>
    <t>Weyers Cave</t>
  </si>
  <si>
    <t>Blue Ridge Community College</t>
  </si>
  <si>
    <t>https://www.uvm.edu/~stdfinsv/?Page=undergrad-tuition.html&amp;SM=tuitionsubmenu.html</t>
  </si>
  <si>
    <t>www.uvm.edu/admissions</t>
  </si>
  <si>
    <t>www.uvm.edu/~stdfinsv/</t>
  </si>
  <si>
    <t>www.uvm.edu</t>
  </si>
  <si>
    <t>Burlington</t>
  </si>
  <si>
    <t>University of Vermont</t>
  </si>
  <si>
    <t>VT</t>
  </si>
  <si>
    <t>http://www.weber.edu/WSUImages/bursar/16-17%20UG.pdf</t>
  </si>
  <si>
    <t>weber.edu/getintoweber</t>
  </si>
  <si>
    <t>www.weber.edu</t>
  </si>
  <si>
    <t>Ogden</t>
  </si>
  <si>
    <t>Weber State University</t>
  </si>
  <si>
    <t>Utah System of Higher Education</t>
  </si>
  <si>
    <t>http://fbs.admin.utah.edu/download/income/FreshSophRes/FreshSophTuitionRes.pdf</t>
  </si>
  <si>
    <t>http://fbs.admin.utah.edu/download/income/FreshSophRes/FreshSophTuitionFeeRes.pdf</t>
  </si>
  <si>
    <t>admissions.utah.edu/</t>
  </si>
  <si>
    <t>financialaid.utah.edu/</t>
  </si>
  <si>
    <t>www.utah.edu</t>
  </si>
  <si>
    <t>University of Utah</t>
  </si>
  <si>
    <t>http://www.uvu.edu/tuition/docs/tuition-fees1617.pdf</t>
  </si>
  <si>
    <t>www.uvu.edu/admissions/</t>
  </si>
  <si>
    <t>www.uvu.edu/financialaid/</t>
  </si>
  <si>
    <t>www.uvu.edu</t>
  </si>
  <si>
    <t>Orem</t>
  </si>
  <si>
    <t>Utah Valley University</t>
  </si>
  <si>
    <t>https://usueastern.edu/admissions/tuition</t>
  </si>
  <si>
    <t>www.usu.edu/admissions</t>
  </si>
  <si>
    <t>www.usu.edu/finaid/</t>
  </si>
  <si>
    <t>www.usu.edu</t>
  </si>
  <si>
    <t>Logan</t>
  </si>
  <si>
    <t>Utah State University</t>
  </si>
  <si>
    <t>https://www.suu.edu/cashier/tuition-undergrad.html</t>
  </si>
  <si>
    <t>www.suu.edu/prostu/</t>
  </si>
  <si>
    <t>www.suu.edu/ss/financial/</t>
  </si>
  <si>
    <t>www.suu.edu/</t>
  </si>
  <si>
    <t>Cedar City</t>
  </si>
  <si>
    <t>Southern Utah University</t>
  </si>
  <si>
    <t>http://catalog.dixie.edu/tuitionfees/</t>
  </si>
  <si>
    <t>www.dixie.edu/admissions/</t>
  </si>
  <si>
    <t>www.dixie.edu/financial/</t>
  </si>
  <si>
    <t>www.dixie.edu/</t>
  </si>
  <si>
    <t>Saint George</t>
  </si>
  <si>
    <t>Dixie State University</t>
  </si>
  <si>
    <t>https://www.wcjc.edu/Admissions/admissions-and-registration/tuition-and-fees.aspx</t>
  </si>
  <si>
    <t>www.wcjc.edu/Admissions/admissions-and-registration/index.aspx</t>
  </si>
  <si>
    <t>www.wcjc.edu/About-Us/administration/offices/financial-aid/index.aspx</t>
  </si>
  <si>
    <t>www.wcjc.edu</t>
  </si>
  <si>
    <t>Wharton</t>
  </si>
  <si>
    <t>Wharton County Junior College</t>
  </si>
  <si>
    <t>https://www.wtc.edu/uploads/publicationsprint/16-17/catalog.pdf</t>
  </si>
  <si>
    <t>www.wtc.edu/students/applying/admissions.html</t>
  </si>
  <si>
    <t>www.wtc.edu/students/applying/financialaid.html</t>
  </si>
  <si>
    <t>www.wtc.edu</t>
  </si>
  <si>
    <t>Snyder</t>
  </si>
  <si>
    <t>Western Texas College</t>
  </si>
  <si>
    <t>http://www.tjc.edu/info/20002/paying_for_college/171/how_much_does_it_cost/5</t>
  </si>
  <si>
    <t>www.tjc.edu/apply</t>
  </si>
  <si>
    <t>www.tjc.edu/finaid</t>
  </si>
  <si>
    <t>www.tjc.edu</t>
  </si>
  <si>
    <t>Tyler</t>
  </si>
  <si>
    <t>Tyler Junior College</t>
  </si>
  <si>
    <t>Each tier of courses are charged a different amount per credit hour, with there being 3 different tiers PLUS a designated discount rate.</t>
  </si>
  <si>
    <t>particular major</t>
  </si>
  <si>
    <t>http://www.tstc.edu/admissions/tuition</t>
  </si>
  <si>
    <t>www.tstc.edu/admissions</t>
  </si>
  <si>
    <t>www.tstc.edu/financialaid</t>
  </si>
  <si>
    <t>www.tstc.edu</t>
  </si>
  <si>
    <t>Harlingen</t>
  </si>
  <si>
    <t>Texas State Technical College-Harlingen</t>
  </si>
  <si>
    <t>Fixed rate plan</t>
  </si>
  <si>
    <t>http://www.tsu.edu/about/administration/finance/business-affairs/student-accounting/pdf/fall2016-spring2017-undergraduate-tuition-and-fee-schedule.pdf</t>
  </si>
  <si>
    <t>em.tsu.edu/admissions/index.php</t>
  </si>
  <si>
    <t>em.tsu.edu/financialaid/index.php</t>
  </si>
  <si>
    <t>www.tsu.edu</t>
  </si>
  <si>
    <t>Houston</t>
  </si>
  <si>
    <t>Texas Southern University</t>
  </si>
  <si>
    <t>http://www.uttyler.edu/catalog/tuition/files/tuition-and-fee-schedule.pdf</t>
  </si>
  <si>
    <t>www.uttyler.edu/admissions/</t>
  </si>
  <si>
    <t>www.uttyler.edu/financialaid/</t>
  </si>
  <si>
    <t>www.uttyler.edu/</t>
  </si>
  <si>
    <t>The University of Texas at Tyler</t>
  </si>
  <si>
    <t>The University of Texas System</t>
  </si>
  <si>
    <t>Tuition based on College of Business</t>
  </si>
  <si>
    <t>tuition rate is divided into two groups: College of Business and All Other Colleges</t>
  </si>
  <si>
    <t>http://admin.utep.edu/Default.aspx?PageContentID=6068&amp;tabid=74565</t>
  </si>
  <si>
    <t>academics.utep.edu/Default.aspx?tabid=69423</t>
  </si>
  <si>
    <t>academics.utep.edu/Default.aspx?alias=academics.utep.edu/finaid</t>
  </si>
  <si>
    <t>www.utep.edu</t>
  </si>
  <si>
    <t>El Paso</t>
  </si>
  <si>
    <t>The University of Texas at El Paso</t>
  </si>
  <si>
    <t>http://sbs.tamu.edu/accounts-billing/tuition-fees/estimator/</t>
  </si>
  <si>
    <t>admissions.tamu.edu</t>
  </si>
  <si>
    <t>financialaid.tamu.edu</t>
  </si>
  <si>
    <t>www.tamu.edu</t>
  </si>
  <si>
    <t>College Station</t>
  </si>
  <si>
    <t>Texas A &amp; M University-College Station</t>
  </si>
  <si>
    <t>Texas A&amp;M University System</t>
  </si>
  <si>
    <t>NOne</t>
  </si>
  <si>
    <t>http://www.tamuk.edu/finance/cashiers/Resident%20JPAK/JPAK%202016_2017%20Resident.pdf</t>
  </si>
  <si>
    <t>www.tamuk.edu/admission/index.html</t>
  </si>
  <si>
    <t>www.tamuk.edu/finaid/</t>
  </si>
  <si>
    <t>WWW.TAMUK.EDU</t>
  </si>
  <si>
    <t>Kingsville</t>
  </si>
  <si>
    <t>Texas A &amp; M University-Kingsville</t>
  </si>
  <si>
    <t>http://catalog.templejc.edu/content.php?catoid=9&amp;navoid=365#Tuition_and_General_Fees</t>
  </si>
  <si>
    <t>www.templejc.edu/SES/Admission/Admissions-Records.aspx</t>
  </si>
  <si>
    <t>www.templejc.edu/SES/FinancialAid/Financial-Aid.aspx</t>
  </si>
  <si>
    <t>www.templejc.edu</t>
  </si>
  <si>
    <t>Temple</t>
  </si>
  <si>
    <t>Temple College</t>
  </si>
  <si>
    <t>tuition varied for out of tarrant County residents</t>
  </si>
  <si>
    <t>http://www.tccd.edu/services/paying-for-college/tuition-and-fees/</t>
  </si>
  <si>
    <t>www.tccd.edu</t>
  </si>
  <si>
    <t>Fort Worth</t>
  </si>
  <si>
    <t>Tarrant County College District</t>
  </si>
  <si>
    <t>This is general pricing. Different campuses seem to have different pricing</t>
  </si>
  <si>
    <t>https://www.frontrange.edu/paying-for-college/tuition-and-fees/current-tuition-rates</t>
  </si>
  <si>
    <t>www.admissions.txstate.edu/</t>
  </si>
  <si>
    <t>www.finaid.txstate.edu/</t>
  </si>
  <si>
    <t>www.txstate.edu</t>
  </si>
  <si>
    <t>San Marcos</t>
  </si>
  <si>
    <t>Texas State University</t>
  </si>
  <si>
    <t>Texas State University System</t>
  </si>
  <si>
    <t>http://www.sfasu.edu/controller/docs/business/fall-2016-tx-residents-only-rate-table.pdf</t>
  </si>
  <si>
    <t>http://www.sfasu.edu/controller/businessoffice/students/rate_tables.asp</t>
  </si>
  <si>
    <t>www.sfasu.edu/admissions/</t>
  </si>
  <si>
    <t>www.sfasu.edu/faid/</t>
  </si>
  <si>
    <t>www.sfasu.edu</t>
  </si>
  <si>
    <t>Nacogdoches</t>
  </si>
  <si>
    <t>Stephen F Austin State University</t>
  </si>
  <si>
    <t>https://www.southplainscollege.edu/information-for/future-spc-students/tuitionfees.php</t>
  </si>
  <si>
    <t>www.southplainscollege.edu/information-for/future-spc-students/futureadmissions.php</t>
  </si>
  <si>
    <t>www.southplainscollege.edu/information-for/future-spc-students/financial-aid.php</t>
  </si>
  <si>
    <t>www.southplainscollege.edu/</t>
  </si>
  <si>
    <t>Levelland</t>
  </si>
  <si>
    <t>South Plains College</t>
  </si>
  <si>
    <t>http://www.shsu.edu/admissions/cost.html</t>
  </si>
  <si>
    <t>www.shsu.edu/admissions</t>
  </si>
  <si>
    <t>www.shsu.edu/~fao_www/</t>
  </si>
  <si>
    <t>www.shsu.edu/</t>
  </si>
  <si>
    <t>Huntsville</t>
  </si>
  <si>
    <t>Sam Houston State University</t>
  </si>
  <si>
    <t>Credit hrs 1-6 are all $504, but that's the only range that's the same amount.</t>
  </si>
  <si>
    <t>http://www.alamo.edu/uploadedFiles/District/Admissions/pdfs/Fall2016TUITIONANDFEESCHEDULE.pdf</t>
  </si>
  <si>
    <t>www.alamo.edu/spc/future-students/admissions/</t>
  </si>
  <si>
    <t>www.alamo.edu/district/financial-aid/</t>
  </si>
  <si>
    <t>www.alamo.edu/spc/</t>
  </si>
  <si>
    <t>St Philip's College</t>
  </si>
  <si>
    <t>https://www1.dcccd.edu/catalog/tuition/schedule.cfm</t>
  </si>
  <si>
    <t>www.richlandcollege.edu/admissions/</t>
  </si>
  <si>
    <t>www.dcccd.edu/PC/FA/Pages/default.aspx</t>
  </si>
  <si>
    <t>www.richlandcollege.edu/</t>
  </si>
  <si>
    <t>Dallas</t>
  </si>
  <si>
    <t>Richland College</t>
  </si>
  <si>
    <t>Extra fixed fees for some majors or students without health insurance.</t>
  </si>
  <si>
    <t>https://students.rice.edu/Standard.aspx?id=2147484663</t>
  </si>
  <si>
    <t>futureowls.rice.edu/home.aspx</t>
  </si>
  <si>
    <t>financialaid.rice.edu/</t>
  </si>
  <si>
    <t>www.rice.edu</t>
  </si>
  <si>
    <t>Rice University</t>
  </si>
  <si>
    <t>http://www.pvamu.edu/fmsv/fee-display/cohort_2017_campus_undergrad_resident/</t>
  </si>
  <si>
    <t>www.pvamu.edu/undergraduate-admissions/</t>
  </si>
  <si>
    <t>www.pvamu.edu/faid/</t>
  </si>
  <si>
    <t>www.pvamu.edu</t>
  </si>
  <si>
    <t>Prairie View</t>
  </si>
  <si>
    <t>Prairie View A &amp; M University</t>
  </si>
  <si>
    <t>The fee schedule is all variable depending on major etc..</t>
  </si>
  <si>
    <t>http://www.parisjc.edu/index.php/pjc2/main/tuition-fees-at-pjc</t>
  </si>
  <si>
    <t>www.parisjc.edu/index.php/pjc2/main/gen-info/</t>
  </si>
  <si>
    <t>www.parisjc.edu/index.php/pjc2/main/financial-aid-at-pjc</t>
  </si>
  <si>
    <t>www.parisjc.edu/</t>
  </si>
  <si>
    <t>Paris</t>
  </si>
  <si>
    <t>Paris Junior College</t>
  </si>
  <si>
    <t>Texas Resident</t>
  </si>
  <si>
    <t>http://www.utrgv.edu/en-us/admissions/paying-for-college/tuition-fee-plans/index.htm</t>
  </si>
  <si>
    <t>utrgv.edu/admissions</t>
  </si>
  <si>
    <t>www.utrgv.edu/en-us/costs-financial-aid/financial-aid</t>
  </si>
  <si>
    <t>www.utrgv.edu</t>
  </si>
  <si>
    <t>Edinburg</t>
  </si>
  <si>
    <t>The University of Texas Rio Grande Valley</t>
  </si>
  <si>
    <t>N</t>
  </si>
  <si>
    <t>particular major, certain majors have a small fee attached</t>
  </si>
  <si>
    <t>https://www.odessa.edu/future-students/Tuition-and-Fees-and-Payment-Deadlines/index.html</t>
  </si>
  <si>
    <t>www.odessa.edu/dept/admissions/</t>
  </si>
  <si>
    <t>www.odessa.edu/dept/financial/</t>
  </si>
  <si>
    <t>www.odessa.edu</t>
  </si>
  <si>
    <t>Odessa</t>
  </si>
  <si>
    <t>Odessa College</t>
  </si>
  <si>
    <t>https://studentaccounting.unt.edu/tuition-and-fees</t>
  </si>
  <si>
    <t>www.unt.edu/admissions.htm</t>
  </si>
  <si>
    <t>financialaid.unt.edu</t>
  </si>
  <si>
    <t>www.unt.edu</t>
  </si>
  <si>
    <t>Denton</t>
  </si>
  <si>
    <t>University of North Texas</t>
  </si>
  <si>
    <t>University of North Texas System</t>
  </si>
  <si>
    <t>https://www1.dcccd.edu/catalog/tuition/tuition.cfm?loc=7</t>
  </si>
  <si>
    <t>www.northlakecollege.edu/admissions-and-registration/admission-and-registration/Pages/Admissions-and-Registration.aspx</t>
  </si>
  <si>
    <t>www.northlakecollege.edu/admissions-and-registration/financial-aid/Pages/default.aspx</t>
  </si>
  <si>
    <t>www.northlakecollege.edu/Pages/default.aspx</t>
  </si>
  <si>
    <t>Irving</t>
  </si>
  <si>
    <t>North Lake College</t>
  </si>
  <si>
    <t>http://www.lonestar.edu/tuition.htm</t>
  </si>
  <si>
    <t>www.lonestar.edu</t>
  </si>
  <si>
    <t>The Woodlands</t>
  </si>
  <si>
    <t>Lone Star College System</t>
  </si>
  <si>
    <t>www.dcccd.edu</t>
  </si>
  <si>
    <t>Mountain View College</t>
  </si>
  <si>
    <t>https://mwsu.edu/Assets/documents/busoffice/INFORMATIONANDDESCRIPTIONOFFEES05-19-2016.pdf</t>
  </si>
  <si>
    <t>https://mwsu.edu/Assets/documents/busoffice/fixed-rate-charts/COHORT201710.pdf</t>
  </si>
  <si>
    <t>www.mwsu.edu/admissions/index</t>
  </si>
  <si>
    <t>www.mwsu.edu/finaid/index</t>
  </si>
  <si>
    <t>www.mwsu.edu</t>
  </si>
  <si>
    <t>Wichita Falls</t>
  </si>
  <si>
    <t>Midwestern State University</t>
  </si>
  <si>
    <t>Tuition based on in-district rate.</t>
  </si>
  <si>
    <t>http://www.midland.edu/students/payment/tuitionandfees.php</t>
  </si>
  <si>
    <t>www.midland.edu/students/enrollment/aid/index.php</t>
  </si>
  <si>
    <t>www.midland.edu</t>
  </si>
  <si>
    <t>Midland</t>
  </si>
  <si>
    <t>Midland College</t>
  </si>
  <si>
    <t>http://www.mclennan.edu/financial-aid/docs/worksheets.pdf</t>
  </si>
  <si>
    <t>www.mclennan.edu/admissions-and-aid/</t>
  </si>
  <si>
    <t>www.mclennan.edu/financial-aid/</t>
  </si>
  <si>
    <t>www.mclennan.edu</t>
  </si>
  <si>
    <t>Waco</t>
  </si>
  <si>
    <t>McLennan Community College</t>
  </si>
  <si>
    <t>Source webpage requires download of .pdf file.</t>
  </si>
  <si>
    <t>http://www.laredo.edu/cms/LCC/Admission/New_and_Returning_Students/files/fall_guide2016_tuition/</t>
  </si>
  <si>
    <t>www.laredo.edu/cms/admission.aspx</t>
  </si>
  <si>
    <t>www.laredo.edu/cms/fa/</t>
  </si>
  <si>
    <t>www.laredo.edu</t>
  </si>
  <si>
    <t>Laredo</t>
  </si>
  <si>
    <t>Laredo Community College</t>
  </si>
  <si>
    <t>http://www.lamar.edu/_files/documents/current-students/paying-for-school/semester-fees/2016%20Fall%20fees.pdf</t>
  </si>
  <si>
    <t>www.lamar.edu/admissions/</t>
  </si>
  <si>
    <t>financialaid.lamar.edu/</t>
  </si>
  <si>
    <t>www.lamar.edu</t>
  </si>
  <si>
    <t>Beaumont</t>
  </si>
  <si>
    <t>Lamar University</t>
  </si>
  <si>
    <t>https://www.kilgore.edu/about/tuition-and-fees</t>
  </si>
  <si>
    <t>https://www.kilgore.edu//welcome.asp</t>
  </si>
  <si>
    <t>https://www.kilgore.edu/financial_aid.asp</t>
  </si>
  <si>
    <t>https://www.kilgore.edu</t>
  </si>
  <si>
    <t>Kilgore</t>
  </si>
  <si>
    <t>Kilgore College</t>
  </si>
  <si>
    <t>Particular Major</t>
  </si>
  <si>
    <t>http://www.uh.edu/financial/undergraduate/tuition-fees/</t>
  </si>
  <si>
    <t>www.uh.edu/admissions/</t>
  </si>
  <si>
    <t>www.uh.edu/financial/</t>
  </si>
  <si>
    <t>www.uh.edu/</t>
  </si>
  <si>
    <t>University of Houston</t>
  </si>
  <si>
    <t>University of Houston System</t>
  </si>
  <si>
    <t>https://www.uhd.edu/student-resources/cashiers/Pages/cashiers-undergrad-tuition2017.aspx</t>
  </si>
  <si>
    <t>www.uhd.edu/admissions/</t>
  </si>
  <si>
    <t>www.uhd.edu/financial/</t>
  </si>
  <si>
    <t>www.uhd.edu</t>
  </si>
  <si>
    <t>University of Houston-Downtown</t>
  </si>
  <si>
    <t>http://www.hccs.edu/district/students/tuitioncalculator/</t>
  </si>
  <si>
    <t>www.hccs.edu/district/students/apply/</t>
  </si>
  <si>
    <t>www.hccs.edu/district/students/financialaid/</t>
  </si>
  <si>
    <t>www.hccs.edu</t>
  </si>
  <si>
    <t>Houston Community College</t>
  </si>
  <si>
    <t>HC In-District students versus  JC In-District students</t>
  </si>
  <si>
    <t>http://www.hillcollege.edu/studentservices/hill/?mdc=atuitfees</t>
  </si>
  <si>
    <t>www.hillcollege.edu/StudentServices/hill/?mdc=admissions</t>
  </si>
  <si>
    <t>www.hillcollege.edu/StudentServices/hill/?mdc=finaid</t>
  </si>
  <si>
    <t>www.hillcollege.edu</t>
  </si>
  <si>
    <t>Hillsboro</t>
  </si>
  <si>
    <t>Hill College</t>
  </si>
  <si>
    <t>http://www.fpctx.edu/Students/Documents/Fall%2015%20and%20Spring%2016%20Cost%20Sheet%20Combined.pdf</t>
  </si>
  <si>
    <t>www.fpctx.edu/Students/AR_Home.htm</t>
  </si>
  <si>
    <t>www.fpctx.edu/Students/SFS_Progress.htm</t>
  </si>
  <si>
    <t>www.fpctx.edu</t>
  </si>
  <si>
    <t>Borger</t>
  </si>
  <si>
    <t>Frank Phillips College</t>
  </si>
  <si>
    <t>Resident Fees</t>
  </si>
  <si>
    <t>http://www.epcc.edu/TuitionsandFees/Pages/ResidentFees.aspx</t>
  </si>
  <si>
    <t>WWW.epcc.edu/Registration</t>
  </si>
  <si>
    <t>www.epcc.edu/FinancialAid</t>
  </si>
  <si>
    <t>www.epcc.edu</t>
  </si>
  <si>
    <t>El Paso Community College</t>
  </si>
  <si>
    <t>http://controller.vpfa.fsu.edu/sites/default/files/media/doc/Student_Business/2017Tuition_Main.pdf</t>
  </si>
  <si>
    <t>https://www.dropbox.com/s/ot87ml4h97xs1yl/2016-09-10%20Detailed%20instructions%20for%20tuition%20project.docx?dl=0</t>
  </si>
  <si>
    <t>www.elcentrocollege.edu/admission</t>
  </si>
  <si>
    <t>www.elcentrocollege.edu/paying-college</t>
  </si>
  <si>
    <t>www.elcentrocollege.edu/</t>
  </si>
  <si>
    <t>El Centro College</t>
  </si>
  <si>
    <t>https://www.dcccd.edu/PC/Cost/Tuition/Pages/default.aspx</t>
  </si>
  <si>
    <t>www.eastfieldcollege.edu/ari/index.asp</t>
  </si>
  <si>
    <t>www.eastfieldcollege.edu/ssi/finance/index.asp</t>
  </si>
  <si>
    <t>www.eastfieldcollege.edu/</t>
  </si>
  <si>
    <t>Mesquite</t>
  </si>
  <si>
    <t>Eastfield College</t>
  </si>
  <si>
    <t>http://www.tamuc.edu/admissions/tuitioncosts/bursar/documents/UG4Y2016_intuition.pdf</t>
  </si>
  <si>
    <t>www.tamuc.edu/admissions/</t>
  </si>
  <si>
    <t>www.tamuc.edu/admissions/tuitionCosts/financialAidandScholarships/</t>
  </si>
  <si>
    <t>www.tamuc.edu/</t>
  </si>
  <si>
    <t>Commerce</t>
  </si>
  <si>
    <t>Texas A &amp; M University-Commerce</t>
  </si>
  <si>
    <t>There was no information on the exact amount of the fees. I think the fees were already added into the Tuition and cost chart.</t>
  </si>
  <si>
    <t>http://www.delmar.edu/Tuition_and_Costs.aspx</t>
  </si>
  <si>
    <t>www.delmar.edu/Admissions_Requirements.aspx</t>
  </si>
  <si>
    <t>www.delmar.edu/finaid/</t>
  </si>
  <si>
    <t>www.delmar.edu</t>
  </si>
  <si>
    <t>Corpus Christi</t>
  </si>
  <si>
    <t>Del Mar College</t>
  </si>
  <si>
    <t>http://www.nctc.edu/BusinessOffice/BusOfficeTuition.aspx</t>
  </si>
  <si>
    <t>www.nctc.edu/StudentServices/AdmissionsRegistrar.aspx</t>
  </si>
  <si>
    <t>www.nctc.edu/StudentServices/FinancialAid.aspx</t>
  </si>
  <si>
    <t>www.nctc.edu</t>
  </si>
  <si>
    <t>Gainesville</t>
  </si>
  <si>
    <t>North Central Texas College</t>
  </si>
  <si>
    <t>All Students</t>
  </si>
  <si>
    <t>http://www.cisco.edu/s/926/index.aspx?sid=926&amp;gid=1&amp;pgid=350</t>
  </si>
  <si>
    <t>www.cisco.edu/s/926/index.aspx?sid=926&amp;gid=1&amp;pgid=285</t>
  </si>
  <si>
    <t>www.cisco.edu/s/926/index.aspx?sid=926&amp;gid=1&amp;pgid=328</t>
  </si>
  <si>
    <t>www.cisco.edu</t>
  </si>
  <si>
    <t>Cisco</t>
  </si>
  <si>
    <t>Cisco College</t>
  </si>
  <si>
    <t>http://www.ctcd.edu/academics/catalog/catalog-texas/college-costs/</t>
  </si>
  <si>
    <t>www.ctcd.edu/students/prospective-students/</t>
  </si>
  <si>
    <t>www.ctcd.edu/students/current-ctc-students/financial-aid/</t>
  </si>
  <si>
    <t>www.ctcd.edu</t>
  </si>
  <si>
    <t>Killeen</t>
  </si>
  <si>
    <t>Central Texas College</t>
  </si>
  <si>
    <t>https://www.dcccd.edu/PC/Cost/Pages/COA.aspx</t>
  </si>
  <si>
    <t>www.cedarvalleycollege.edu/FutureStudents/Admissions/default.aspx</t>
  </si>
  <si>
    <t>www.cedarvalleycollege.edu/FutureStudents/FinancialAid/default.aspx</t>
  </si>
  <si>
    <t>www.cedarvalleycollege.edu</t>
  </si>
  <si>
    <t>Lancaster</t>
  </si>
  <si>
    <t>Cedar Valley College</t>
  </si>
  <si>
    <t>in county students</t>
  </si>
  <si>
    <t>www.brookhavencollege.edu/studentsvcs/admissions/</t>
  </si>
  <si>
    <t>www.brookhavencollege.edu/studentsvcs/financial-aid/Pages/default.aspx</t>
  </si>
  <si>
    <t>www.brookhavencollege.edu/</t>
  </si>
  <si>
    <t>Farmers Branch</t>
  </si>
  <si>
    <t>Brookhaven College</t>
  </si>
  <si>
    <t>http://www.blinn.edu/CatalogPDF/college-expenses.pdf</t>
  </si>
  <si>
    <t>www.blinn.edu/admissions/</t>
  </si>
  <si>
    <t>www.blinn.edu/finaid/</t>
  </si>
  <si>
    <t>www.blinn.edu</t>
  </si>
  <si>
    <t>Brenham</t>
  </si>
  <si>
    <t>Blinn College</t>
  </si>
  <si>
    <t>Course or Lab Fee varies per course. One time $100 matriculation fee for new students.</t>
  </si>
  <si>
    <t>http://www.baylor.edu/sfs/index.php?id=860069</t>
  </si>
  <si>
    <t>www.baylor.edu/admissions</t>
  </si>
  <si>
    <t>www.baylor.edu/sfs</t>
  </si>
  <si>
    <t>www.baylor.edu</t>
  </si>
  <si>
    <t>Baylor University</t>
  </si>
  <si>
    <t>http://www.austincc.edu/tuition-and-financial-aid/tuition-and-fees-chart</t>
  </si>
  <si>
    <t>www.austincc.edu/apply-and-register</t>
  </si>
  <si>
    <t>www.austincc.edu/tuition-and-financial-aid/obtain-financial-aid</t>
  </si>
  <si>
    <t>www.austincc.edu</t>
  </si>
  <si>
    <t>Austin</t>
  </si>
  <si>
    <t>Austin Community College District</t>
  </si>
  <si>
    <t>Texas resident, standard tuition, does not apply to online coursework. Amts stated include mandatory fees and tuition.</t>
  </si>
  <si>
    <t>http://www.angelo.edu/pay-for-college/tuition-estimator/</t>
  </si>
  <si>
    <t>www.angelo.edu/dept/admissions/</t>
  </si>
  <si>
    <t>www.angelo.edu/services/financial_aid/</t>
  </si>
  <si>
    <t>www.angelo.edu</t>
  </si>
  <si>
    <t>San Angelo</t>
  </si>
  <si>
    <t>Angelo State University</t>
  </si>
  <si>
    <t>Texas Tech University System</t>
  </si>
  <si>
    <t>http://www.angelina.edu/generalbulletin/finances/</t>
  </si>
  <si>
    <t>www.angelina.edu/generalbulletin/enrollment-info/</t>
  </si>
  <si>
    <t>www.angelina.edu/generalbulletin/financialaid-info/</t>
  </si>
  <si>
    <t>www.angelina.edu</t>
  </si>
  <si>
    <t>Lufkin</t>
  </si>
  <si>
    <t>Angelina College</t>
  </si>
  <si>
    <t>Texas residents.</t>
  </si>
  <si>
    <t>https://www.actx.edu/bus/tuition-basic-fees</t>
  </si>
  <si>
    <t>www.actx.edu/admission/</t>
  </si>
  <si>
    <t>www.actx.edu/fin/</t>
  </si>
  <si>
    <t>www.actx.edu</t>
  </si>
  <si>
    <t>Amarillo</t>
  </si>
  <si>
    <t>Amarillo College</t>
  </si>
  <si>
    <t>http://ws.edu/student-services/cashiers-office/tuition-fees/</t>
  </si>
  <si>
    <t>http://ws.edu/student-services/cashiers-office/tuition-fees/registration-fees/#fs-in</t>
  </si>
  <si>
    <t>www.ws.edu/admissions/</t>
  </si>
  <si>
    <t>www.ws.edu/financial-aid/</t>
  </si>
  <si>
    <t>www.ws.edu</t>
  </si>
  <si>
    <t>Morristown</t>
  </si>
  <si>
    <t>Walters State Community College</t>
  </si>
  <si>
    <t>The State University and Community College System of Tennessee</t>
  </si>
  <si>
    <t>http://www.northeaststate.edu/Admission/Business-Office/Tuition-and-Fees/</t>
  </si>
  <si>
    <t>www.northeaststate.edu/Admission/Office-of-Admissions-and-Records/</t>
  </si>
  <si>
    <t>www.northeaststate.edu/Financial-Aid/Financial-Aid-Office/</t>
  </si>
  <si>
    <t>www.northeaststate.edu/</t>
  </si>
  <si>
    <t>Blountville</t>
  </si>
  <si>
    <t>Northeast State Community College</t>
  </si>
  <si>
    <t>https://www.tntech.edu/assets/uploads/feesundergrad_16-17_Rev1.pdf</t>
  </si>
  <si>
    <t>https://www.tntech.edu/admissions/</t>
  </si>
  <si>
    <t>https://www.tntech.edu/em/financialaid/</t>
  </si>
  <si>
    <t>www.tntech.edu</t>
  </si>
  <si>
    <t>Cookeville</t>
  </si>
  <si>
    <t>Tennessee Technological University</t>
  </si>
  <si>
    <t>http://www.tnstate.edu/bursar/2016-2017%20Fee%20sheet.pdf</t>
  </si>
  <si>
    <t>www.tnstate.edu/admissions/</t>
  </si>
  <si>
    <t>www.tnstate.edu/financial_aid/</t>
  </si>
  <si>
    <t>www.tnstate.edu</t>
  </si>
  <si>
    <t>Tennessee State University</t>
  </si>
  <si>
    <t>http://www.utm.edu/departments/admissions/tuition.php</t>
  </si>
  <si>
    <t>www.utm.edu/admis.php</t>
  </si>
  <si>
    <t>www.utm.edu/departments/finaid/</t>
  </si>
  <si>
    <t>www.utm.edu</t>
  </si>
  <si>
    <t>Martin</t>
  </si>
  <si>
    <t>The University of Tennessee-Martin</t>
  </si>
  <si>
    <t>The University of Tennessee System</t>
  </si>
  <si>
    <t>Some departments charge a Special Course Fee. Examples: Engineering, Chemistry, Physical Education, Music, Art, Nursing, College of Business, College of Social Work, etc.</t>
  </si>
  <si>
    <t>no</t>
  </si>
  <si>
    <t>http://onestop.utk.edu/wp-content/uploads/sites/26/2016/06/2016UG_2014after_admits.pdf</t>
  </si>
  <si>
    <t>admissions.utk.edu</t>
  </si>
  <si>
    <t>onestop.utk.edu/your-money/covering-costs/</t>
  </si>
  <si>
    <t>www.utk.edu</t>
  </si>
  <si>
    <t>Knoxville</t>
  </si>
  <si>
    <t>The University of Tennessee-Knoxville</t>
  </si>
  <si>
    <t>Did not give a break down per credit hour over 15 credits.</t>
  </si>
  <si>
    <t>No stated</t>
  </si>
  <si>
    <t>http://www.pstcc.edu/finance/cashier/fees.php</t>
  </si>
  <si>
    <t>www.pstcc.edu/admissions/</t>
  </si>
  <si>
    <t>www.pstcc.edu/financial_aid/</t>
  </si>
  <si>
    <t>www.pstcc.edu/</t>
  </si>
  <si>
    <t>Pellissippi State Community College</t>
  </si>
  <si>
    <t>NONE</t>
  </si>
  <si>
    <t>in state</t>
  </si>
  <si>
    <t>https://s3.amazonaws.com/nscc.edu/PDFs/tuition/F16tuitionfees.pdf?mtime=20160722171250</t>
  </si>
  <si>
    <t>www.nscc.edu/admissions/</t>
  </si>
  <si>
    <t>www.nscc.edu/admissions/financial-aid/</t>
  </si>
  <si>
    <t>www.nscc.edu</t>
  </si>
  <si>
    <t>Nashville State Community College</t>
  </si>
  <si>
    <t>http://www.dscc.edu/sites/default/files/pdf/Copy%20of%20Fee%20Schedule%202016-2017%20Final%20%28002%29.pdf</t>
  </si>
  <si>
    <t>http://www.dscc.edu/paying-for-college/what-it-costs/tuition-and-fees</t>
  </si>
  <si>
    <t>www.dscc.edu/admissions</t>
  </si>
  <si>
    <t>www.dscc.edu/paying%20for%20college</t>
  </si>
  <si>
    <t>www.dscc.edu</t>
  </si>
  <si>
    <t>Dyersburg</t>
  </si>
  <si>
    <t>Dyersburg State Community College</t>
  </si>
  <si>
    <t>http://www.columbiastate.edu/business-office/tuition-and-fees</t>
  </si>
  <si>
    <t>www.columbiastate.edu/admissions</t>
  </si>
  <si>
    <t>www.columbiastate.edu/FinancialAid</t>
  </si>
  <si>
    <t>www.columbiastate.edu</t>
  </si>
  <si>
    <t>Columbia</t>
  </si>
  <si>
    <t>Columbia State Community College</t>
  </si>
  <si>
    <t>In-State Students</t>
  </si>
  <si>
    <t>https://www.chattanoogastate.edu/financial/tuition-fees/tuition-fees-table</t>
  </si>
  <si>
    <t>www.chattanoogastate.edu/admissions/</t>
  </si>
  <si>
    <t>www.chattanoogastate.edu/financial/financial-aid/</t>
  </si>
  <si>
    <t>www.chattanoogastate.edu</t>
  </si>
  <si>
    <t>Chattanooga</t>
  </si>
  <si>
    <t>Chattanooga State Community College</t>
  </si>
  <si>
    <t>http://www.southeasttech.edu/admissions/whysoutheasttech/tuitionfees-1/</t>
  </si>
  <si>
    <t>www.southeasttech.edu/futurestudents/admissions/</t>
  </si>
  <si>
    <t>www.southeasttech.edu/currentstudents/financialaid/</t>
  </si>
  <si>
    <t>www.southeasttech.edu</t>
  </si>
  <si>
    <t>Sioux Falls</t>
  </si>
  <si>
    <t>Southeast Technical Institute</t>
  </si>
  <si>
    <t>SD</t>
  </si>
  <si>
    <t>https://www.sdstate.edu/office-admissions/office-financial-aid/cost-estimate</t>
  </si>
  <si>
    <t>www.sdstate.edu/admissions/index.cfm</t>
  </si>
  <si>
    <t>www.sdstate.edu/admissions/financing/index.cfm</t>
  </si>
  <si>
    <t>www.sdstate.edu/</t>
  </si>
  <si>
    <t>Brookings</t>
  </si>
  <si>
    <t>South Dakota State University</t>
  </si>
  <si>
    <t>South Dakota Board of Regents</t>
  </si>
  <si>
    <t>https://www.yorktech.edu/Financial-Aid/Tuition-and-Fees/</t>
  </si>
  <si>
    <t>www.yorktech.edu/admissions/</t>
  </si>
  <si>
    <t>www.yorktech.edu/financial-aid/</t>
  </si>
  <si>
    <t>www.yorktech.edu</t>
  </si>
  <si>
    <t>Rock Hill</t>
  </si>
  <si>
    <t>York Technical College</t>
  </si>
  <si>
    <t>South Carolina Technical College System</t>
  </si>
  <si>
    <t>SC</t>
  </si>
  <si>
    <t>There are additional course fees depending on the subject area.</t>
  </si>
  <si>
    <t>http://www.tridenttech.edu/pay/cost/index.htm</t>
  </si>
  <si>
    <t>www.tridenttech.edu/start/apply/</t>
  </si>
  <si>
    <t>www.tridenttech.edu/financialaid.htm</t>
  </si>
  <si>
    <t>www.tridenttech.edu</t>
  </si>
  <si>
    <t>Charleston</t>
  </si>
  <si>
    <t>Trident Technical College</t>
  </si>
  <si>
    <t>tuition listed is for residents of Anderson, Oconee, and Pickens counties; residents of all other counties pay an increased rate</t>
  </si>
  <si>
    <t>http://www.tctc.edu/Paying_for_College/Tuition.xml</t>
  </si>
  <si>
    <t>www.tctc.edu/Content/Admissions.xml</t>
  </si>
  <si>
    <t>www.tctc.edu/Content/Financial_Aid.xml</t>
  </si>
  <si>
    <t>www.tctc.edu</t>
  </si>
  <si>
    <t>Pendleton</t>
  </si>
  <si>
    <t>Tri-County Technical College</t>
  </si>
  <si>
    <t>Application fee of $25 assessed according to the fact that an entering freshman would have to apply and, as such, would incur the application fee of $25.</t>
  </si>
  <si>
    <t>https://www.sccsc.edu/tuition/</t>
  </si>
  <si>
    <t>www.sccsc.edu/admissions</t>
  </si>
  <si>
    <t>www.sccsc.edu/financialaid</t>
  </si>
  <si>
    <t>www.sccsc.edu</t>
  </si>
  <si>
    <t>Spartanburg</t>
  </si>
  <si>
    <t>Spartanburg Community College</t>
  </si>
  <si>
    <t>http://www.ptc.edu/cost-financial-aid/tuition-fees</t>
  </si>
  <si>
    <t>www.ptc.edu/admissions</t>
  </si>
  <si>
    <t>www.ptc.edu/cost-financial-aid</t>
  </si>
  <si>
    <t>www.ptc.edu</t>
  </si>
  <si>
    <t>Greenwood</t>
  </si>
  <si>
    <t>Piedmont Technical College</t>
  </si>
  <si>
    <t>On the website, the $50/semester technology fee is for 6.5-12 credit hours. I included it in the totals above for 15 &amp; 18 credit hours since that is full-time. I wasn't sure if it only applies strictly to that 6.5-12 credit hour range.</t>
  </si>
  <si>
    <t>http://www.hgtc.edu/admissions/financialaid/tuition_and_fees/index.html</t>
  </si>
  <si>
    <t>www.hgtc.edu</t>
  </si>
  <si>
    <t>Conway</t>
  </si>
  <si>
    <t>Horry-Georgetown Technical College</t>
  </si>
  <si>
    <t>http://www.gvltec.edu/tuition/</t>
  </si>
  <si>
    <t>www.gvltec.edu/admissions-requirements/</t>
  </si>
  <si>
    <t>www.gvltec.edu/financial_aid/</t>
  </si>
  <si>
    <t>www.gvltec.edu</t>
  </si>
  <si>
    <t>Greenville</t>
  </si>
  <si>
    <t>Greenville Technical College</t>
  </si>
  <si>
    <t>Florence &amp; Darlington Country Residents students fees lower than state resident fees by $9/credit hour</t>
  </si>
  <si>
    <t>https://www.fdtc.edu/admissions/tuition/</t>
  </si>
  <si>
    <t>www.fdtc.edu/admissions</t>
  </si>
  <si>
    <t>www.fdtc.edu/admissions/financial-aid/</t>
  </si>
  <si>
    <t>WWW.FDTC.EDU</t>
  </si>
  <si>
    <t>Florence</t>
  </si>
  <si>
    <t>Florence-Darlington Technical College</t>
  </si>
  <si>
    <t>Flat rate ranges are as follows: $2,153.00 for 12-15 units; $2,253.00 for 16-19 units. An application fee of $20 is assessed for all first-time applicants to the college, which any entering freshman will need to pay. This fee has been added appropriately.</t>
  </si>
  <si>
    <t>http://www.ccri.edu/bursar/Tuition%20and%20fees%20Calculator%20Fall2016.pdf</t>
  </si>
  <si>
    <t>http://www.ccri.edu/bursar/tuitionfees/fall-tuition-fees.html#Other_College_Fees</t>
  </si>
  <si>
    <t>www.ccri.edu/oes/admissions/index.html</t>
  </si>
  <si>
    <t>www.ccri.edu/oes/fa/</t>
  </si>
  <si>
    <t>www.ccri.edu</t>
  </si>
  <si>
    <t>Warwick</t>
  </si>
  <si>
    <t>Community College of Rhode Island</t>
  </si>
  <si>
    <t>Rhode Island Board of Education</t>
  </si>
  <si>
    <t>RI</t>
  </si>
  <si>
    <t>https://www.ric.edu/bursar/tuition.php</t>
  </si>
  <si>
    <t>www.ric.edu/Admission</t>
  </si>
  <si>
    <t>www.ric.edu/financialaid</t>
  </si>
  <si>
    <t>www.ric.edu</t>
  </si>
  <si>
    <t>Providence</t>
  </si>
  <si>
    <t>Rhode Island College</t>
  </si>
  <si>
    <t>http://www.wcupa.edu/_information/afa/fiscal/bursar/tuition.asp#UndergraduateInState</t>
  </si>
  <si>
    <t>www.wcupa.edu/_admissions/sch_adm/</t>
  </si>
  <si>
    <t>www.wcupa.edu/_services/fin_aid/</t>
  </si>
  <si>
    <t>www.wcupa.edu</t>
  </si>
  <si>
    <t>West Chester</t>
  </si>
  <si>
    <t>West Chester University of Pennsylvania</t>
  </si>
  <si>
    <t>Pennsylvania State System of Higher Education</t>
  </si>
  <si>
    <t>They offer cheaper tuition and per credit hour rates for particular major programs</t>
  </si>
  <si>
    <t>particular majors</t>
  </si>
  <si>
    <t>https://www1.villanova.edu/villanova/enroll/finaid/costs.html</t>
  </si>
  <si>
    <t>www1.villanova.edu/villanova/admission.html</t>
  </si>
  <si>
    <t>www1.villanova.edu/villanova/enroll/finaid.html</t>
  </si>
  <si>
    <t>www.villanova.edu</t>
  </si>
  <si>
    <t>Villanova</t>
  </si>
  <si>
    <t>Villanova University</t>
  </si>
  <si>
    <t>http://www.ship.edu/Student_Accounts/Tuition_and_Fees/</t>
  </si>
  <si>
    <t>www.ship.edu/admissions/</t>
  </si>
  <si>
    <t>www.ship.edu/finaid</t>
  </si>
  <si>
    <t>www.ship.edu/</t>
  </si>
  <si>
    <t>Shippensburg</t>
  </si>
  <si>
    <t>Shippensburg University of Pennsylvania</t>
  </si>
  <si>
    <t>rates listed apply to freshmen and sophomores, juniors and seniors pay a higher rate</t>
  </si>
  <si>
    <t>http://tuition.psu.edu/tuitiondynamic/tabledrivenrates.aspx?location=up</t>
  </si>
  <si>
    <t>admissions.psu.edu/</t>
  </si>
  <si>
    <t>studentaid.psu.edu/</t>
  </si>
  <si>
    <t>www.psu.edu/</t>
  </si>
  <si>
    <t>University Park</t>
  </si>
  <si>
    <t>Pennsylvania State University-Main Campus</t>
  </si>
  <si>
    <t>The Pennsylvania State University</t>
  </si>
  <si>
    <t>costs listed apply to freshmen and sophomores; juniors and seniors pay a higher price per credit</t>
  </si>
  <si>
    <t>all freshmen and sophomores</t>
  </si>
  <si>
    <t>http://tuition.psu.edu/tuitiondynamic/tabledrivenrates.aspx?location=br</t>
  </si>
  <si>
    <t>nk.psu.edu/</t>
  </si>
  <si>
    <t>New Kensington</t>
  </si>
  <si>
    <t>Pennsylvania State University-Penn State New Kensington</t>
  </si>
  <si>
    <t>all students in Northhampton County</t>
  </si>
  <si>
    <t>http://www.northampton.edu/admissions/tuition--financial-aid-scholarships/tuition-and-fees/tuition-and-fees-breakdown.htm</t>
  </si>
  <si>
    <t>https://www.northampton.edu/admissions.htm</t>
  </si>
  <si>
    <t>https://www.northampton.edu/admissions/tuition--financial-aid-scholarships/financial-aid.htm</t>
  </si>
  <si>
    <t>www.northampton.edu</t>
  </si>
  <si>
    <t>Bethlehem</t>
  </si>
  <si>
    <t>Northampton County Area Community College</t>
  </si>
  <si>
    <t>Winter and Summer Semesters do not include the Activities fee which is $5.00 per credit hour.</t>
  </si>
  <si>
    <t>http://www.mc3.edu/adm-fin-aid/paying/tuition</t>
  </si>
  <si>
    <t>www.mc3.edu/adm-fin-aid/application-enrollment</t>
  </si>
  <si>
    <t>www.mc3.edu/adm-fin-aid/fin-aid</t>
  </si>
  <si>
    <t>www.mc3.edu</t>
  </si>
  <si>
    <t>Blue Bell</t>
  </si>
  <si>
    <t>Montgomery County Community College</t>
  </si>
  <si>
    <t>http://www.luzerne.edu/admissions/tuition.jsp</t>
  </si>
  <si>
    <t>www.luzerne.edu/admissions/</t>
  </si>
  <si>
    <t>www.luzerne.edu/financialaid/</t>
  </si>
  <si>
    <t>www.luzerne.edu</t>
  </si>
  <si>
    <t>Nanticoke</t>
  </si>
  <si>
    <t>Luzerne County Community College</t>
  </si>
  <si>
    <t>https://financeadmin.lehigh.edu/content/tuition-and-billing</t>
  </si>
  <si>
    <t>www.lehigh.edu/admissions</t>
  </si>
  <si>
    <t>www.lehigh.edu/financialaid</t>
  </si>
  <si>
    <t>www.lehigh.edu</t>
  </si>
  <si>
    <t>Lehigh University</t>
  </si>
  <si>
    <t>total charges = tuition + mandatory fees (some fees are per credit, some fees are flat fees)</t>
  </si>
  <si>
    <t>http://www.iup.edu/bursar/tuitionfees/undergraduate/</t>
  </si>
  <si>
    <t>www.iup.edu/admissions/default.aspx</t>
  </si>
  <si>
    <t>www.iup.edu/financialaid/default.aspx</t>
  </si>
  <si>
    <t>www.iup.edu</t>
  </si>
  <si>
    <t>Indiana</t>
  </si>
  <si>
    <t>Indiana University of Pennsylvania-Main Campus</t>
  </si>
  <si>
    <t>HAS PHARMACY SCHOOL, MED SCHOOL, MUSIC SCHOOL SEPARATE RATES</t>
  </si>
  <si>
    <t>MOST</t>
  </si>
  <si>
    <t>http://www.duq.edu/admissions-and-aid/tuition</t>
  </si>
  <si>
    <t>http://www.duq.edu/admissions-and-aid/tuition/part-time-tuition-rates</t>
  </si>
  <si>
    <t>www.duq.edu/admissions-and-aid/undergraduate-admissions</t>
  </si>
  <si>
    <t>www.duq.edu/admissions-and-aid/financial-aid</t>
  </si>
  <si>
    <t>www.duq.edu</t>
  </si>
  <si>
    <t>Pittsburgh</t>
  </si>
  <si>
    <t>Duquesne University</t>
  </si>
  <si>
    <t>Records processing fee of $20 has been applied to all fields as it is a fee charged per term for any enrollment in credit courses, where credit hours are awarded for credit courses.</t>
  </si>
  <si>
    <t>http://www.dccc.edu/admissions-financial-aid/cost/tuition-fees</t>
  </si>
  <si>
    <t>www.dccc.edu/admissions-financial-aid/admissions/admissions-office</t>
  </si>
  <si>
    <t>www.dccc.edu/admissions-financial-aid/financial-aid/financial-aid-office</t>
  </si>
  <si>
    <t>www.dccc.edu</t>
  </si>
  <si>
    <t>Media</t>
  </si>
  <si>
    <t>Delaware County Community College</t>
  </si>
  <si>
    <t>http://www.calu.edu/tuition-and-aid/costs/tuition-and-fees/</t>
  </si>
  <si>
    <t>www.calu.edu/prospective/undergraduate-admissions/index.htm</t>
  </si>
  <si>
    <t>www.calu.edu/prospective/undergraduate-admissions/financial-aid/index.htm</t>
  </si>
  <si>
    <t>www.calu.edu</t>
  </si>
  <si>
    <t>California</t>
  </si>
  <si>
    <t>California University of Pennsylvania</t>
  </si>
  <si>
    <t>http://www.wou.edu/business/tuition-fees/academic-year/</t>
  </si>
  <si>
    <t>www.wou.edu/student/admissions/index.php</t>
  </si>
  <si>
    <t>www.wou.edu/student/finaid/index.php</t>
  </si>
  <si>
    <t>www.wou.edu</t>
  </si>
  <si>
    <t>Monmouth</t>
  </si>
  <si>
    <t>Western Oregon University</t>
  </si>
  <si>
    <t>OR</t>
  </si>
  <si>
    <t>http://sou.edu/enrollment/tuitionandfees.html</t>
  </si>
  <si>
    <t>www.sou.edu/admissions</t>
  </si>
  <si>
    <t>www.sou.edu/enrollment</t>
  </si>
  <si>
    <t>www.sou.edu</t>
  </si>
  <si>
    <t>Ashland</t>
  </si>
  <si>
    <t>Southern Oregon University</t>
  </si>
  <si>
    <t>Applies to U.S. citizens or immigrants with permanent residency status in OR, WA, CA, ID and NV.</t>
  </si>
  <si>
    <t>http://www.pcc.edu/enroll/paying-for-college/tuition/</t>
  </si>
  <si>
    <t>www.pcc.edu/admissions/</t>
  </si>
  <si>
    <t>www.pcc.edu/resources/tuition-fees/financial-aid/</t>
  </si>
  <si>
    <t>www.pcc.edu</t>
  </si>
  <si>
    <t>Portland</t>
  </si>
  <si>
    <t>Portland Community College</t>
  </si>
  <si>
    <t>Refer to secondary source page 4 for evidence of the $65 undergraduate applicaton fee that does not appear on primary source.</t>
  </si>
  <si>
    <t>http://pages.uoregon.edu/baoforms/bao_drupal_6/sites/brp.uoregon.edu/files/brp/fees/FY17_NonCourse%20Fees_final.pdf</t>
  </si>
  <si>
    <t>http://pages.uoregon.edu/baoforms/bao_drupal_6/sites/brp.uoregon.edu/files/brp/fees/2016-17%20Tuition%20and%20Fee%20Tables%20(02192016).pdf</t>
  </si>
  <si>
    <t>admissions.uoregon.edu</t>
  </si>
  <si>
    <t>financialaid.uoregon.edu</t>
  </si>
  <si>
    <t>www.uoregon.edu</t>
  </si>
  <si>
    <t>Eugene</t>
  </si>
  <si>
    <t>University of Oregon</t>
  </si>
  <si>
    <t>Fees and tuition greater for non residents</t>
  </si>
  <si>
    <t>http://linnbenton.edu/tuitionandfees</t>
  </si>
  <si>
    <t>https://www.linnbenton.edu/go/admissions</t>
  </si>
  <si>
    <t>https://www.linnbenton.edu/go/financial-aid</t>
  </si>
  <si>
    <t>https://www.linnbenton.edu</t>
  </si>
  <si>
    <t>Albany</t>
  </si>
  <si>
    <t>Linn-Benton Community College</t>
  </si>
  <si>
    <t>Some classes have fees of $50 for online instruction materials or lab use.</t>
  </si>
  <si>
    <t>http://www.chemeketa.edu/earncertdegree/tuition/</t>
  </si>
  <si>
    <t>www.chemeketa.edu/started/</t>
  </si>
  <si>
    <t>www.chemeketa.edu/earncertdegree/payingforcollege/</t>
  </si>
  <si>
    <t>www.chemeketa.edu</t>
  </si>
  <si>
    <t>Salem</t>
  </si>
  <si>
    <t>Chemeketa Community College</t>
  </si>
  <si>
    <t>https://www.rose.edu/media/5945/fall-2016-tuition-chart.pdf</t>
  </si>
  <si>
    <t>https://www.rose.edu/content/admissions-aid/admissions-records/</t>
  </si>
  <si>
    <t>https://www.rose.edu/content/admissions-aid/financial-aid/</t>
  </si>
  <si>
    <t>www.rose.edu</t>
  </si>
  <si>
    <t>Midwest City</t>
  </si>
  <si>
    <t>Rose State College</t>
  </si>
  <si>
    <t>OK</t>
  </si>
  <si>
    <t>http://www.ou.edu/bursar/tuition_fees.html</t>
  </si>
  <si>
    <t>www.ou.edu/admissions.html</t>
  </si>
  <si>
    <t>www.ou.edu/financialaid.html</t>
  </si>
  <si>
    <t>www.ou.edu</t>
  </si>
  <si>
    <t>Norman</t>
  </si>
  <si>
    <t>University of Oklahoma-Norman Campus</t>
  </si>
  <si>
    <t>http://www.occc.edu/bursar/tuition-fees.html#Residents</t>
  </si>
  <si>
    <t>www.occc.edu/Admissions/</t>
  </si>
  <si>
    <t>www.occc.edu/financialaid/</t>
  </si>
  <si>
    <t>www.occc.edu</t>
  </si>
  <si>
    <t>Oklahoma City</t>
  </si>
  <si>
    <t>Oklahoma City Community College</t>
  </si>
  <si>
    <t>Oklahoma State System of Higher Education</t>
  </si>
  <si>
    <t>cost per credit hr is less for lower level courses than for upper level courses (lower level entered above)</t>
  </si>
  <si>
    <t>http://www.osuokc.edu/future/costs.aspx</t>
  </si>
  <si>
    <t>https://admissions.okstate.edu/</t>
  </si>
  <si>
    <t>www.okstate.edu/finaid/</t>
  </si>
  <si>
    <t>www.okstate.edu/</t>
  </si>
  <si>
    <t>Stillwater</t>
  </si>
  <si>
    <t>Oklahoma State University-Main Campus</t>
  </si>
  <si>
    <t>charges do not include housing.</t>
  </si>
  <si>
    <t>https://www.nsuok.edu/FutureStudents/CostCalculator.aspx</t>
  </si>
  <si>
    <t>offices.nsuok.edu/admissions/AdmissionsHome.aspx</t>
  </si>
  <si>
    <t>offices.nsuok.edu/financialaid/FinancialHome.aspx</t>
  </si>
  <si>
    <t>www.nsuok.edu</t>
  </si>
  <si>
    <t>Tahlequah</t>
  </si>
  <si>
    <t>Northeastern State University</t>
  </si>
  <si>
    <t>Regional University System of Oklahoma</t>
  </si>
  <si>
    <t>Base tuition$223.30 plus per major fee per credit hour plus 1 time $15 ID fee and $90 application fee</t>
  </si>
  <si>
    <t>Liberal Arts</t>
  </si>
  <si>
    <t>http://www.uco.edu/em/registrar/tuitionandfees.asp</t>
  </si>
  <si>
    <t>www.uco.edu/em/index.asp</t>
  </si>
  <si>
    <t>www.uco.edu/finaid/</t>
  </si>
  <si>
    <t>www.uco.edu</t>
  </si>
  <si>
    <t>Edmond</t>
  </si>
  <si>
    <t>University of Central Oklahoma</t>
  </si>
  <si>
    <t>Additional fees for workshops; add an additional $21.00 for "Undergraduate Division Guaranteed" semester hours</t>
  </si>
  <si>
    <t>http://www.cameron.edu/info/schedules/tuition</t>
  </si>
  <si>
    <t>www.cameron.edu/admissions</t>
  </si>
  <si>
    <t>www.cameron.edu/financial_aid</t>
  </si>
  <si>
    <t>www.cameron.edu</t>
  </si>
  <si>
    <t>Lawton</t>
  </si>
  <si>
    <t>Cameron University</t>
  </si>
  <si>
    <t>https://www.wright.edu/bursar/tuition-fees</t>
  </si>
  <si>
    <t>www.wright.edu/admissions-offices</t>
  </si>
  <si>
    <t>www.wright.edu/raider-connect/financial-aid</t>
  </si>
  <si>
    <t>www.wright.edu</t>
  </si>
  <si>
    <t>Dayton</t>
  </si>
  <si>
    <t>Wright State University-Main Campus</t>
  </si>
  <si>
    <t>OH</t>
  </si>
  <si>
    <t>http://www.collegesimply.com/colleges/ohio/university-of-toledo/price/</t>
  </si>
  <si>
    <t>http://www.utoledo.edu/admission/freshman/tuition/2016-tuition.html</t>
  </si>
  <si>
    <t>www.utoledo.edu/admission/</t>
  </si>
  <si>
    <t>www.financialaid.utoledo.edu/</t>
  </si>
  <si>
    <t>www.utoledo.edu/</t>
  </si>
  <si>
    <t>Toledo</t>
  </si>
  <si>
    <t>University of Toledo</t>
  </si>
  <si>
    <t>https://www.starkstate.edu/admissions/finaid/tuition/</t>
  </si>
  <si>
    <t>https://www.starkstate.edu/admissions</t>
  </si>
  <si>
    <t>https://www.starkstate.edu/finaid</t>
  </si>
  <si>
    <t>www.starkstate.edu</t>
  </si>
  <si>
    <t>North Canton</t>
  </si>
  <si>
    <t>Stark State College</t>
  </si>
  <si>
    <t>The University System of Ohio</t>
  </si>
  <si>
    <t>This is in county tuition--Once you are out of county, tuition/hour increases</t>
  </si>
  <si>
    <t>https://www.sinclair.edu/services/basics/bursar/current-tuition-cost-and-fee-schedule/</t>
  </si>
  <si>
    <t>www.sinclair.edu/stservices/adm/index.cfm</t>
  </si>
  <si>
    <t>www.sinclair.edu/stservices/fas/index.cfm</t>
  </si>
  <si>
    <t>www.sinclair.edu</t>
  </si>
  <si>
    <t>Sinclair Community College</t>
  </si>
  <si>
    <t>https://www.owens.edu/bursar/tuition_fa16.html</t>
  </si>
  <si>
    <t>https://www.owens.edu/enroll_future/index.html</t>
  </si>
  <si>
    <t>https://www.owens.edu/financial_aid/index.html</t>
  </si>
  <si>
    <t>https://www.owens.edu</t>
  </si>
  <si>
    <t>Perrysburg</t>
  </si>
  <si>
    <t>Owens Community College</t>
  </si>
  <si>
    <t>http://registrar.osu.edu/feetables/Web_AU16_Fee_Table/FeeTables_AU16.pdf</t>
  </si>
  <si>
    <t>http://registrar.osu.edu/feetables/mainfeetables.asp</t>
  </si>
  <si>
    <t>undergrad.osu.edu/admissions/index.html</t>
  </si>
  <si>
    <t>www.sfa.osu.edu/</t>
  </si>
  <si>
    <t>www.osu.edu/</t>
  </si>
  <si>
    <t>Columbus</t>
  </si>
  <si>
    <t>Ohio State University-Main Campus</t>
  </si>
  <si>
    <t>The Ohio State University-Main Campus</t>
  </si>
  <si>
    <t>http://northweststate.edu/business-office/tuition-and-fees/</t>
  </si>
  <si>
    <t>www.northweststate.edu/admissions/</t>
  </si>
  <si>
    <t>www.northweststate.edu/financial_aid/</t>
  </si>
  <si>
    <t>www.northweststate.edu</t>
  </si>
  <si>
    <t>Archbold</t>
  </si>
  <si>
    <t>Northwest State Community College</t>
  </si>
  <si>
    <t>https://www.lorainccc.edu/Tuition+and+Fees</t>
  </si>
  <si>
    <t>www.lorainccc.edu/admissions+and+registration/</t>
  </si>
  <si>
    <t>www.lorainccc.edu/financial+aid/</t>
  </si>
  <si>
    <t>www.lorainccc.edu</t>
  </si>
  <si>
    <t>Elyria</t>
  </si>
  <si>
    <t>Lorain County Community College</t>
  </si>
  <si>
    <t>Charges given are for lower division classes.  Higher charges for upper division.  On second source click on regional campus to see tuition and fees for Stark.Also program and course fees in fee register that can be downloaded.</t>
  </si>
  <si>
    <t>Lower Division</t>
  </si>
  <si>
    <t>http://www.kent.edu/tuition</t>
  </si>
  <si>
    <t>http://www.kent.edu/stark/tuition</t>
  </si>
  <si>
    <t>www.stark.kent.edu/admissions/index.cfm</t>
  </si>
  <si>
    <t>www.stark.kent.edu</t>
  </si>
  <si>
    <t>Canton</t>
  </si>
  <si>
    <t>Kent State University at Stark</t>
  </si>
  <si>
    <t>Two flat rates----1 from 8 to 11 credit hours, the other 12-18. This is instate tuition.</t>
  </si>
  <si>
    <t>https://www.udayton.edu/fss/studentaccounts/tuitionfees/index.php</t>
  </si>
  <si>
    <t>https://www.udayton.edu/apply/</t>
  </si>
  <si>
    <t>https://www.udayton.edu/flyersfirst/financialaid/</t>
  </si>
  <si>
    <t>https://www.udayton.edu</t>
  </si>
  <si>
    <t>University of Dayton</t>
  </si>
  <si>
    <t>http://www.csuohio.edu/sites/default/files/Fiscal%202017%20UNDERGRADUATE%20Fee%20Schedule_0.pdf</t>
  </si>
  <si>
    <t>www.csuohio.edu/admissions/</t>
  </si>
  <si>
    <t>www.csuohio.edu/enrollmentservices/financialaid/</t>
  </si>
  <si>
    <t>www.csuohio.edu/</t>
  </si>
  <si>
    <t>Cleveland</t>
  </si>
  <si>
    <t>Cleveland State University</t>
  </si>
  <si>
    <t>A semester with 12- 18 hours have flat rate along with $233 for parking and $135 as information technology fee.</t>
  </si>
  <si>
    <t>http://www.ucblueash.edu/admissions/financial/tuition.html</t>
  </si>
  <si>
    <t>www.ucblueash.edu/admissions/index.html</t>
  </si>
  <si>
    <t>www.ucblueash.edu/admissions/financial/aid.html</t>
  </si>
  <si>
    <t>www.ucblueash.edu/</t>
  </si>
  <si>
    <t>Blue Ash</t>
  </si>
  <si>
    <t>University of Cincinnati-Blue Ash College</t>
  </si>
  <si>
    <t>http://www.cincinnatistate.edu/admission-financial-aid/admissions/tuition-fees/tuition-fees</t>
  </si>
  <si>
    <t>www.cincinnatistate.edu/admission-financial-aid/admissions</t>
  </si>
  <si>
    <t>www.cincinnatistate.edu/admission-financial-aid/financial-aid-scholarships</t>
  </si>
  <si>
    <t>www.cincinnatistate.edu</t>
  </si>
  <si>
    <t>Cincinnati</t>
  </si>
  <si>
    <t>Cincinnati State Technical and Community College</t>
  </si>
  <si>
    <t>http://www.cotc.edu/Admissions/Pages/Tuition-and-Fees.aspx</t>
  </si>
  <si>
    <t>www.cotc.edu/Admissions</t>
  </si>
  <si>
    <t>www.cotc.edu/Admissions/Pages/Office-of-Financial-Aid.aspx</t>
  </si>
  <si>
    <t>www.cotc.edu</t>
  </si>
  <si>
    <t>Newark</t>
  </si>
  <si>
    <t>Central Ohio Technical College</t>
  </si>
  <si>
    <t>ABOVE 18</t>
  </si>
  <si>
    <t>in state undergraduate</t>
  </si>
  <si>
    <t>http://www.bgsu.edu/content/dam/BGSU/bursar/documents/TuitionFeesBrochure2016-2017WebCopy.pdf</t>
  </si>
  <si>
    <t>choose.bgsu.edu/</t>
  </si>
  <si>
    <t>www.bgsu.edu/financial-aid.html</t>
  </si>
  <si>
    <t>www.bgsu.edu</t>
  </si>
  <si>
    <t>Bowling Green</t>
  </si>
  <si>
    <t>Bowling Green State University-Main Campus</t>
  </si>
  <si>
    <t>http://www.belmontcollege.edu/docs/pdf/business-office/Tuition-Fee-Schedule.pdf</t>
  </si>
  <si>
    <t>http://www.belmontcollege.edu/about-us/resources/business-office/tuition-fees/</t>
  </si>
  <si>
    <t>www.belmontcollege.edu/admissions/</t>
  </si>
  <si>
    <t>www.belmontcollege.edu/financial-aid/</t>
  </si>
  <si>
    <t>www.belmontcollege.edu</t>
  </si>
  <si>
    <t>Saint Clairsville</t>
  </si>
  <si>
    <t>Belmont College</t>
  </si>
  <si>
    <t>http://www.uakron.edu/dotAsset/1372885.pdf</t>
  </si>
  <si>
    <t>www.uakron.edu/admissions/</t>
  </si>
  <si>
    <t>www.uakron.edu/finaid/</t>
  </si>
  <si>
    <t>www.uakron.edu</t>
  </si>
  <si>
    <t>Akron</t>
  </si>
  <si>
    <t>University of Akron Main Campus</t>
  </si>
  <si>
    <t>https://www.ndscs.edu/paying-for-college/things-to-know-paying-for-college/costs-at-ndscs/</t>
  </si>
  <si>
    <t>https://www.ndscs.edu/get-started/get-started-things-to-know/admission-requirements/</t>
  </si>
  <si>
    <t>https://www.ndscs.edu/paying-for-college/financial-aid/</t>
  </si>
  <si>
    <t>https://www.ndscs.edu</t>
  </si>
  <si>
    <t>Wahpeton</t>
  </si>
  <si>
    <t>North Dakota State College of Science</t>
  </si>
  <si>
    <t>North Dakota University System</t>
  </si>
  <si>
    <t>ND</t>
  </si>
  <si>
    <t>Flat rate after 12 credits. Applies to all, these numbers are for residents of state.</t>
  </si>
  <si>
    <t>http://www.lrsc.edu/paying-for-college/tuition-fees</t>
  </si>
  <si>
    <t>www.lrsc.edu</t>
  </si>
  <si>
    <t>Devils Lake</t>
  </si>
  <si>
    <t>Lake Region State College</t>
  </si>
  <si>
    <t>Students enrolled in 6 credit hours or more are assessed an $1100.00 Health Insurance Fee that can be waived  https://studentblue.bcbsnc.com/wcu.</t>
  </si>
  <si>
    <t>http://www.wcu.edu/apply/tuition-and-fees/more-about-required-fees.aspx</t>
  </si>
  <si>
    <t>http://www.wcu.edu/apply/tuition-and-fees/fall-spring-undergraduate-tuition-and-fees.aspx</t>
  </si>
  <si>
    <t>www.wcu.edu/admissions/</t>
  </si>
  <si>
    <t>www.wcu.edu/current-students/financial-aid-office/</t>
  </si>
  <si>
    <t>www.wcu.edu</t>
  </si>
  <si>
    <t>Cullowhee</t>
  </si>
  <si>
    <t>Western Carolina University</t>
  </si>
  <si>
    <t>University of North Carolina</t>
  </si>
  <si>
    <t>NC</t>
  </si>
  <si>
    <t>https://www.alamancecc.edu/financial-aid-site/tuition-and-fees/</t>
  </si>
  <si>
    <t>www.alamancecc.edu</t>
  </si>
  <si>
    <t>Graham</t>
  </si>
  <si>
    <t>Alamance Community College</t>
  </si>
  <si>
    <t>North Carolina Community College System</t>
  </si>
  <si>
    <t>some Professional Liability Insurance for courses are mandatory at $18</t>
  </si>
  <si>
    <t>http://www.sandhills.edu/admissions/cost-payment/costs.php</t>
  </si>
  <si>
    <t>www.sandhills.edu/admissions/index.php</t>
  </si>
  <si>
    <t>www.sandhills.edu/admissions/financial-aid/index.php</t>
  </si>
  <si>
    <t>www.sandhills.edu</t>
  </si>
  <si>
    <t>Pinehurst</t>
  </si>
  <si>
    <t>Sandhills Community College</t>
  </si>
  <si>
    <t>For summer term, the Activity Fee is reduced to $15.00 and the Access Fee is reduced to $10.00 and Some classes may have additional fees</t>
  </si>
  <si>
    <t>http://www.pittcc.edu/experience-pcc/administrative-departments/chief-financial-officer/tuition-fees-chart.pdf</t>
  </si>
  <si>
    <t>www.pittcc.edu/academics/admissions/index.html</t>
  </si>
  <si>
    <t>www.pittcc.edu/academics/financial-aid/index.html</t>
  </si>
  <si>
    <t>www.pittcc.edu</t>
  </si>
  <si>
    <t>Winterville</t>
  </si>
  <si>
    <t>Pitt Community College</t>
  </si>
  <si>
    <t>http://uncw.edu/studentaccounts/documents/TuitionandFees20152016CITMandatoryFees.pdf</t>
  </si>
  <si>
    <t>www.uncw.edu/admissions/</t>
  </si>
  <si>
    <t>www.uncw.edu/finaid/</t>
  </si>
  <si>
    <t>www.uncw.edu</t>
  </si>
  <si>
    <t>Wilmington</t>
  </si>
  <si>
    <t>University of North Carolina Wilmington</t>
  </si>
  <si>
    <t>12+</t>
  </si>
  <si>
    <t>0-5</t>
  </si>
  <si>
    <t>http://finance.uncc.edu/sites/finance.uncc.edu/files/media/Student-Accounts/Undergraduate%20Main%20Campus%20Tuition%20and%20Fees%20for%202016_17.pdf</t>
  </si>
  <si>
    <t>admissions.uncc.edu</t>
  </si>
  <si>
    <t>finaid.uncc.edu</t>
  </si>
  <si>
    <t>www.uncc.edu</t>
  </si>
  <si>
    <t>Charlotte</t>
  </si>
  <si>
    <t>University of North Carolina at Charlotte</t>
  </si>
  <si>
    <t>n.a</t>
  </si>
  <si>
    <t>http://admissions.unc.edu/afford/cost-of-attendance/</t>
  </si>
  <si>
    <t>www.admissions.unc.edu</t>
  </si>
  <si>
    <t>studentaid.unc.edu</t>
  </si>
  <si>
    <t>www.unc.edu</t>
  </si>
  <si>
    <t>Chapel Hill</t>
  </si>
  <si>
    <t>University of North Carolina at Chapel Hill</t>
  </si>
  <si>
    <t>http://supportservices.gtcc.edu/tuition-rates-fees/</t>
  </si>
  <si>
    <t>www.gtcc.edu/enrollment-services/admissions-and-recruitment.aspx</t>
  </si>
  <si>
    <t>www.gtcc.edu/financial-aid.aspx</t>
  </si>
  <si>
    <t>www.gtcc.edu</t>
  </si>
  <si>
    <t>Jamestown</t>
  </si>
  <si>
    <t>Guilford Technical Community College</t>
  </si>
  <si>
    <t>16+</t>
  </si>
  <si>
    <t>http://www.gaston.edu/pay-for-college/</t>
  </si>
  <si>
    <t>www.gaston.edu</t>
  </si>
  <si>
    <t>Gaston College</t>
  </si>
  <si>
    <t>http://www.forsythtech.edu/apply/tuition/</t>
  </si>
  <si>
    <t>www.forsythtech.edu/admissions</t>
  </si>
  <si>
    <t>www.forsythtech.edu/services-students/student-resources/financial-aid</t>
  </si>
  <si>
    <t>www.forsythtech.edu/</t>
  </si>
  <si>
    <t>Winston-Salem</t>
  </si>
  <si>
    <t>Forsyth Technical Community College</t>
  </si>
  <si>
    <t>15-+</t>
  </si>
  <si>
    <t>http://www.ecu.edu/cs-admin/financial_serv/customcf/fees_main_campus_fall_2016.pdf</t>
  </si>
  <si>
    <t>www.ecu.edu/admissions/</t>
  </si>
  <si>
    <t>www.ecu.edu/financial/</t>
  </si>
  <si>
    <t>www.ecu.edu</t>
  </si>
  <si>
    <t>East Carolina University</t>
  </si>
  <si>
    <t>https://www.durhamtech.edu/tuition/tuitiontable.htm</t>
  </si>
  <si>
    <t>https://www.durhamtech.edu/tuition/index.htm</t>
  </si>
  <si>
    <t>www.durhamtech.edu/html/prospective/admissions/admissions.htm</t>
  </si>
  <si>
    <t>www.durhamtech.edu/html/prospective/financialaid.htm</t>
  </si>
  <si>
    <t>www.durhamtech.edu</t>
  </si>
  <si>
    <t>Durham</t>
  </si>
  <si>
    <t>Durham Technical Community College</t>
  </si>
  <si>
    <t>https://www.davidsonccc.edu/admissions/how-apply/tuition-fees</t>
  </si>
  <si>
    <t>www.davidsonccc.edu/admissions</t>
  </si>
  <si>
    <t>www.davidsonccc.edu/financial-aid</t>
  </si>
  <si>
    <t>www.davidsonccc.edu</t>
  </si>
  <si>
    <t>Thomasville</t>
  </si>
  <si>
    <t>Davidson County Community College</t>
  </si>
  <si>
    <t>Includes variable Student Activity fee assuming credit hours are taken during the day at Asheville campus.</t>
  </si>
  <si>
    <t>https://www.abtech.edu/content/business-office/tuition-and-fees</t>
  </si>
  <si>
    <t>www.abtech.edu/content/student-services/admissions/Admissions-Overview</t>
  </si>
  <si>
    <t>https://www.abtech.edu/financial-aid-home/getting-started</t>
  </si>
  <si>
    <t>www.abtech.edu</t>
  </si>
  <si>
    <t>Asheville</t>
  </si>
  <si>
    <t>Asheville-Buncombe Technical Community College</t>
  </si>
  <si>
    <t>http://studentaccounts.appstate.edu/tuition-and-fees</t>
  </si>
  <si>
    <t>www.appstate.edu/admissions/</t>
  </si>
  <si>
    <t>financialaid.appstate.edu/</t>
  </si>
  <si>
    <t>www.appstate.edu/</t>
  </si>
  <si>
    <t>Boone</t>
  </si>
  <si>
    <t>Appalachian State University</t>
  </si>
  <si>
    <t>http://www.sunywcc.edu/admissions/tuition-fees/</t>
  </si>
  <si>
    <t>www.sunywcc.edu/admissions/admissions-information/</t>
  </si>
  <si>
    <t>www.sunywcc.edu/student-services/finaid/</t>
  </si>
  <si>
    <t>www.sunywcc.edu</t>
  </si>
  <si>
    <t>Valhalla</t>
  </si>
  <si>
    <t>SUNY Westchester Community College</t>
  </si>
  <si>
    <t>State University of New York System</t>
  </si>
  <si>
    <t>NY</t>
  </si>
  <si>
    <t>total charges = tuition + three mandatory fees charged per semester</t>
  </si>
  <si>
    <t>http://bursar.syr.edu/wp-content/uploads/2016/04/2015-2016-Tuition-Fees-and-Related-Policies-Bulletin.pdf</t>
  </si>
  <si>
    <t>admissions.syr.edu/</t>
  </si>
  <si>
    <t>financialaid.syr.edu/</t>
  </si>
  <si>
    <t>syr.edu/</t>
  </si>
  <si>
    <t>Syracuse</t>
  </si>
  <si>
    <t>Syracuse University</t>
  </si>
  <si>
    <t>Activity fee is lower if you take under 4 credit hours, so it's sort of in between a per-term and per-credit hour fee</t>
  </si>
  <si>
    <t>http://www.esc.edu/student-accounts/tuition-fees/undergrad-tuitionfees/undergrad-tuition-fee/</t>
  </si>
  <si>
    <t>Trimester</t>
  </si>
  <si>
    <t>www.esc.edu/Admissions</t>
  </si>
  <si>
    <t>www.esc.edu/FinancialAid</t>
  </si>
  <si>
    <t>www.esc.edu</t>
  </si>
  <si>
    <t>Saratoga Springs</t>
  </si>
  <si>
    <t>SUNY Empire State College</t>
  </si>
  <si>
    <t>Does not state if the following fees apply to part time students but are included in the above prices for under 12 credit hours Consists of  college fee ($12.50 per semester), intercollegiate athletic fee ($209.00), student association fee ($95.00), health fee ($200.00), technology fee ($181.50), and career services fee ($20.00)</t>
  </si>
  <si>
    <t>http://web.plattsburgh.edu/studentlife/studentaccounts/summary.php</t>
  </si>
  <si>
    <t>http://web.plattsburgh.edu/studentlife/studentaccounts/tuition.php</t>
  </si>
  <si>
    <t>www.plattsburgh.edu/admissions/</t>
  </si>
  <si>
    <t>www.plattsburgh.edu/offices/admin/financialaid/</t>
  </si>
  <si>
    <t>www.plattsburgh.edu</t>
  </si>
  <si>
    <t>Plattsburgh</t>
  </si>
  <si>
    <t>SUNY College at Plattsburgh</t>
  </si>
  <si>
    <t>particular- music has other fees included.</t>
  </si>
  <si>
    <t>https://www.purchase.edu/Departments/EnrollmentServices/FinancialServices/ebill/fees.aspx</t>
  </si>
  <si>
    <t>www.purchase.edu/Departments/Admissions/default.aspx</t>
  </si>
  <si>
    <t>www.purchase.edu/Departments/EnrollmentServices/FinancialServices/fa/default.aspx</t>
  </si>
  <si>
    <t>www.purchase.edu</t>
  </si>
  <si>
    <t>Purchase</t>
  </si>
  <si>
    <t>SUNY at Purchase College</t>
  </si>
  <si>
    <t>http://www.oneonta.edu/admin/stacct/tuitionandfees.asp</t>
  </si>
  <si>
    <t>www.oneonta.edu/home/prospective-students.asp</t>
  </si>
  <si>
    <t>www.oneonta.edu/development/finaid/</t>
  </si>
  <si>
    <t>www.oneonta.edu</t>
  </si>
  <si>
    <t>Oneonta</t>
  </si>
  <si>
    <t>SUNY Oneonta</t>
  </si>
  <si>
    <t>Ranges varied for some term fees, room, food and health insurances ignored</t>
  </si>
  <si>
    <t>http://www.newpaltz.edu/student_accounts/tuition.php?term_code=201609</t>
  </si>
  <si>
    <t>www.newpaltz.edu/admissions/</t>
  </si>
  <si>
    <t>www.newpaltz.edu/financialaid/</t>
  </si>
  <si>
    <t>www.newpaltz.edu</t>
  </si>
  <si>
    <t>New Paltz</t>
  </si>
  <si>
    <t>State University of New York at New Paltz</t>
  </si>
  <si>
    <t>https://www.geneseo.edu/student_accounts/tuition_fees</t>
  </si>
  <si>
    <t>admissions.geneseo.edu</t>
  </si>
  <si>
    <t>financialaid.geneseo.edu</t>
  </si>
  <si>
    <t>www.geneseo.edu/</t>
  </si>
  <si>
    <t>Geneseo</t>
  </si>
  <si>
    <t>SUNY College at Geneseo</t>
  </si>
  <si>
    <t>http://fa.fredonia.edu/studentaccounts/tuition</t>
  </si>
  <si>
    <t>http://fa.fredonia.edu/studentaccounts/rates</t>
  </si>
  <si>
    <t>www.fredonia.edu/admissions/</t>
  </si>
  <si>
    <t>www.fredonia.edu/finaid/</t>
  </si>
  <si>
    <t>www.fredonia.edu</t>
  </si>
  <si>
    <t>Fredonia</t>
  </si>
  <si>
    <t>SUNY at Fredonia</t>
  </si>
  <si>
    <t>http://www2.cortland.edu/cost-aid/student-accounts-office/tuition-and-costs/</t>
  </si>
  <si>
    <t>http://www2.cortland.edu/cost-aid/student-accounts-office/pdfs/FallSum.pdf</t>
  </si>
  <si>
    <t>www2.cortland.edu/admissions/</t>
  </si>
  <si>
    <t>www2.cortland.edu/cost-aid/financial-aid/</t>
  </si>
  <si>
    <t>www2.cortland.edu</t>
  </si>
  <si>
    <t>Cortland</t>
  </si>
  <si>
    <t>SUNY College at Cortland</t>
  </si>
  <si>
    <t>http://studentaccounts.buffalostate.edu/undergraduate-tuition-and-fees</t>
  </si>
  <si>
    <t>admissions.buffalostate.edu/</t>
  </si>
  <si>
    <t>financialaid.buffalostate.edu/</t>
  </si>
  <si>
    <t>suny.buffalostate.edu/</t>
  </si>
  <si>
    <t>Buffalo</t>
  </si>
  <si>
    <t>SUNY Buffalo State</t>
  </si>
  <si>
    <t>http://www.asa.stonybrook.edu/asa/ASAForms/BURD0003/$FILE/BURD0003.pdf</t>
  </si>
  <si>
    <t>http://www.stonybrook.edu/bursar/tuition/tuition-and-fee-rates.shtml</t>
  </si>
  <si>
    <t>www.stonybrook.edu/sb/admissions.shtml</t>
  </si>
  <si>
    <t>www.stonybrook.edu/finaid/</t>
  </si>
  <si>
    <t>www.stonybrook.edu</t>
  </si>
  <si>
    <t>Stony Brook</t>
  </si>
  <si>
    <t>Stony Brook University</t>
  </si>
  <si>
    <t>http://www.delhi.edu/administration/student_accounts/tuition_fees.php</t>
  </si>
  <si>
    <t>www.delhi.edu/prospective_students/</t>
  </si>
  <si>
    <t>www.delhi.edu/prospective_students/financial_aid/</t>
  </si>
  <si>
    <t>www.delhi.edu</t>
  </si>
  <si>
    <t>Delhi</t>
  </si>
  <si>
    <t>SUNY College of Technology at Delhi</t>
  </si>
  <si>
    <t>http://sunysccc.edu/Portals/1/PDF/Student%20Consumer%20Info/TuitionFees_2016-17.pdf?ver=2016-05-31-122736-600</t>
  </si>
  <si>
    <t>www.sunysccc.edu/adm-fin/admissions.htm</t>
  </si>
  <si>
    <t>www.sunysccc.edu/adm-fin/financial.htm</t>
  </si>
  <si>
    <t>www.sunysccc.edu</t>
  </si>
  <si>
    <t>Schenectady</t>
  </si>
  <si>
    <t>Schenectady County Community College</t>
  </si>
  <si>
    <t>Other fees are for student activities, services, or program related</t>
  </si>
  <si>
    <t>http://www.sunyrockland.edu/admissions/tuition/tuition-and-fees</t>
  </si>
  <si>
    <t>www.sunyrockland.edu/admissions</t>
  </si>
  <si>
    <t>www.sunyrockland.edu/admissions/financial-aid</t>
  </si>
  <si>
    <t>www.sunyrockland.edu/</t>
  </si>
  <si>
    <t>Suffern</t>
  </si>
  <si>
    <t>Rockland Community College</t>
  </si>
  <si>
    <t>Total Charges = Tuition + General Institution Fee, Student Activities Fee, Technology Fee, and Healthcare Services Fee.</t>
  </si>
  <si>
    <t>http://www.pace.edu/admissions-aid/undergraduate-admissions/freshman/cost-attendance</t>
  </si>
  <si>
    <t>www.pace.edu/admissions-and-aid</t>
  </si>
  <si>
    <t>www.pace.edu/financial-aid</t>
  </si>
  <si>
    <t>www.pace.edu</t>
  </si>
  <si>
    <t>New York</t>
  </si>
  <si>
    <t>Pace University-New York</t>
  </si>
  <si>
    <t>http://www.sunyocc.edu/index.aspx?menu=788&amp;collside=475&amp;coll_id2=476</t>
  </si>
  <si>
    <t>www.sunyocc.edu/admissions.aspx</t>
  </si>
  <si>
    <t>www.sunyocc.edu</t>
  </si>
  <si>
    <t>Onondaga Community College</t>
  </si>
  <si>
    <t>http://www.niagaracc.suny.edu/tuition/fees.php</t>
  </si>
  <si>
    <t>http://www.niagaracc.suny.edu/tuition/</t>
  </si>
  <si>
    <t>www.niagaracc.suny.edu/admissions/index.php?section=admissions</t>
  </si>
  <si>
    <t>www.niagaracc.suny.edu/admissions/financialaid.php?subsection=financial-aid&amp;section=admissions</t>
  </si>
  <si>
    <t>www.niagaracc.suny.edu</t>
  </si>
  <si>
    <t>Sanborn</t>
  </si>
  <si>
    <t>Niagara County Community College</t>
  </si>
  <si>
    <t>Tuition based on College of Arts and Science</t>
  </si>
  <si>
    <t>http://www.nyu.edu/students/student-information-and-resources/bills-payments-and-refunds/tuition-and-fee-rates/2016-2017/college-of-arts-and-science-2016-2017.html</t>
  </si>
  <si>
    <t>www.nyu.edu/admissions.html</t>
  </si>
  <si>
    <t>www.nyu.edu/admissions/financial-aid-and-scholarships.html</t>
  </si>
  <si>
    <t>www.nyu.edu</t>
  </si>
  <si>
    <t>New York University</t>
  </si>
  <si>
    <t>https://www.monroecollege.edu/Admissions-and-Aid/Tuition-and-Fees/Undergraduate/</t>
  </si>
  <si>
    <t>https://www.monroecollege.edu/uploadedFiles/Content/Admissions_and_Aid/Tuition%20%20Fees%202016-17%20as%20of%201-28-16(1).pdf</t>
  </si>
  <si>
    <t>www.monroecollege.edu</t>
  </si>
  <si>
    <t>Bronx</t>
  </si>
  <si>
    <t>Monroe College</t>
  </si>
  <si>
    <t>http://www.herkimer.edu/apply/billing/tuition-and-fees-2/</t>
  </si>
  <si>
    <t>http://www.herkimer.edu/apply/billing/tuition-and-fees/</t>
  </si>
  <si>
    <t>www.herkimer.edu/admissions/</t>
  </si>
  <si>
    <t>www.herkimer.edu/apply/financial-aid/</t>
  </si>
  <si>
    <t>www.herkimer.edu/</t>
  </si>
  <si>
    <t>Herkimer</t>
  </si>
  <si>
    <t>Herkimer County Community College</t>
  </si>
  <si>
    <t>Thank you</t>
  </si>
  <si>
    <t>This is the rate for ' NYS Residents'</t>
  </si>
  <si>
    <t>http://www.genesee.edu/home/offices/business-office/tuition-and-fees/</t>
  </si>
  <si>
    <t>www.genesee.edu/offices/admissions/</t>
  </si>
  <si>
    <t>www.genesee.edu/home/offices/finaid/</t>
  </si>
  <si>
    <t>www.genesee.edu</t>
  </si>
  <si>
    <t>Batavia</t>
  </si>
  <si>
    <t>Genesee Community College</t>
  </si>
  <si>
    <t>I went with the top degree level full-time pricing since I could not find which to pick in  the instructions (options were associates, bachelors, and graduates)</t>
  </si>
  <si>
    <t>Associates Level Degrees/Majors (In-State)</t>
  </si>
  <si>
    <t>http://www.fitnyc.edu/bursar/fees.php and http://www.fitnyc.edu/registrar/registration/add-drop.php</t>
  </si>
  <si>
    <t>http://www.fitnyc.edu/bursar/tuition.php</t>
  </si>
  <si>
    <t>www.fitnyc.edu/admissions</t>
  </si>
  <si>
    <t>www.fitnyc.edu/financialaid</t>
  </si>
  <si>
    <t>www.fitnyc.edu</t>
  </si>
  <si>
    <t>Fashion Institute of Technology</t>
  </si>
  <si>
    <t>Materials and Transportation Fees vary by course.</t>
  </si>
  <si>
    <t>https://www.york.cuny.edu/produce-and-print/contents/bulletin/tuition-and-fees-tuition-and-fees</t>
  </si>
  <si>
    <t>https://www.york.cuny.edu/bursar/tuition-fees.html</t>
  </si>
  <si>
    <t>www.york.cuny.edu/admissions</t>
  </si>
  <si>
    <t>www.york.cuny.edu/administrative/finaid</t>
  </si>
  <si>
    <t>www.york.cuny.edu</t>
  </si>
  <si>
    <t>Jamaica</t>
  </si>
  <si>
    <t>CUNY York College</t>
  </si>
  <si>
    <t>City University of New York</t>
  </si>
  <si>
    <t>http://www.qc.cuny.edu/pcs/GeneralInformation/Pages/TuitionandFees.aspx</t>
  </si>
  <si>
    <t>http://www.qc.cuny.edu/admissions/bursar/Pages/QCTuitionCosts.aspx</t>
  </si>
  <si>
    <t>www.qc.cuny.edu/admissions/Pages/default.aspx</t>
  </si>
  <si>
    <t>www.qc.cuny.edu/ADMISSIONS/FA/Pages/default1.aspx</t>
  </si>
  <si>
    <t>www.qc.cuny.edu</t>
  </si>
  <si>
    <t>Queens</t>
  </si>
  <si>
    <t>CUNY Queens College</t>
  </si>
  <si>
    <t>http://www.citytech.cuny.edu/admissions/tuition-non-instructional.aspx</t>
  </si>
  <si>
    <t>http://www.citytech.cuny.edu/admissions/tuition-general.aspx</t>
  </si>
  <si>
    <t>www.citytech.cuny.edu/admissions/index.shtml</t>
  </si>
  <si>
    <t>www.citytech.cuny.edu/admissions/financialaid/index.shtml</t>
  </si>
  <si>
    <t>www.citytech.cuny.edu</t>
  </si>
  <si>
    <t>Brooklyn</t>
  </si>
  <si>
    <t>CUNY New York City College of Technology</t>
  </si>
  <si>
    <t>$2.632.95</t>
  </si>
  <si>
    <t>http://www.jjay.cuny.edu/undergraduate-tuition-fees</t>
  </si>
  <si>
    <t>www.jjay.cuny.edu/admissions</t>
  </si>
  <si>
    <t>www.jjay.cuny.edu/tuition-financial-aid</t>
  </si>
  <si>
    <t>www.jjay.cuny.edu</t>
  </si>
  <si>
    <t>CUNY John Jay College of Criminal Justice</t>
  </si>
  <si>
    <t>Non-degree students pay $400.00 per credit hour</t>
  </si>
  <si>
    <t>http://www.csi.cuny.edu/catalog/undergraduate/tuition-and-fees.htm#o3339</t>
  </si>
  <si>
    <t>www.csi.cuny.edu/admissions/</t>
  </si>
  <si>
    <t>www.csi.cuny.edu/finaid/</t>
  </si>
  <si>
    <t>www.csi.cuny.edu</t>
  </si>
  <si>
    <t>Staten Island</t>
  </si>
  <si>
    <t>College of Staten Island CUNY</t>
  </si>
  <si>
    <t>https://www.baruch.cuny.edu/tuition/Tuition2014.htm</t>
  </si>
  <si>
    <t>www.baruch.cuny.edu</t>
  </si>
  <si>
    <t>CUNY Bernard M Baruch College</t>
  </si>
  <si>
    <t>Part time college fees add $23-$194/term</t>
  </si>
  <si>
    <t>https://www.corning-cc.edu/tuition-and-costs</t>
  </si>
  <si>
    <t>www.corning-cc.edu/future/admissions/</t>
  </si>
  <si>
    <t>www.corning-cc.edu/future/financialaid/</t>
  </si>
  <si>
    <t>www.corning-cc.edu/</t>
  </si>
  <si>
    <t>Corning</t>
  </si>
  <si>
    <t>Corning Community College</t>
  </si>
  <si>
    <t>Some courses had differnt prices</t>
  </si>
  <si>
    <t>architecture</t>
  </si>
  <si>
    <t>http://sfs.columbia.edu/tuitions-fees-listing?trf_school=372&amp;year-period=434</t>
  </si>
  <si>
    <t>www.columbia.edu/content/admissions.html</t>
  </si>
  <si>
    <t>sfs.columbia.edu</t>
  </si>
  <si>
    <t>www.columbia.edu</t>
  </si>
  <si>
    <t>Columbia University in the City of New York</t>
  </si>
  <si>
    <t>In state residents are required to obtain a residency certificate to qualify for in-state prices</t>
  </si>
  <si>
    <t>http://www2.sunybroome.edu/financialaid/tuition-and-fees/</t>
  </si>
  <si>
    <t>www.sunybroome.edu/admissions</t>
  </si>
  <si>
    <t>www.sunybroome.edu/finances</t>
  </si>
  <si>
    <t>WWW.SUNYBROOME.EDU</t>
  </si>
  <si>
    <t>Binghamton</t>
  </si>
  <si>
    <t>SUNY Broome Community College</t>
  </si>
  <si>
    <t>https://www.sanjuancollege.edu/student-services/departments/enrollment-services/tuition-rates/</t>
  </si>
  <si>
    <t>www.sanjuancollege.edu/pages/3535.asp</t>
  </si>
  <si>
    <t>www.sanjuancollege.edu/pages/3275.asp</t>
  </si>
  <si>
    <t>www.sanjuancollege.edu</t>
  </si>
  <si>
    <t>Farmington</t>
  </si>
  <si>
    <t>San Juan College</t>
  </si>
  <si>
    <t>NM</t>
  </si>
  <si>
    <t>http://www.gallup.unm.edu/vert/new-students/tuition.php</t>
  </si>
  <si>
    <t>www.gallup.unm.edu/vert/new-students/admissions.php</t>
  </si>
  <si>
    <t>www.gallup.unm.edu/vert/paying-college/financial-aid/index.php</t>
  </si>
  <si>
    <t>www.gallup.unm.edu</t>
  </si>
  <si>
    <t>Gallup</t>
  </si>
  <si>
    <t>University of New Mexico-Gallup Campus</t>
  </si>
  <si>
    <t>University of New Mexico</t>
  </si>
  <si>
    <t>http://dacc.nmsu.edu/admissions/dacc-schedule-of-costs/</t>
  </si>
  <si>
    <t>dacc.nmsu.edu/admissions/</t>
  </si>
  <si>
    <t>dacc.nmsu.edu/fa/</t>
  </si>
  <si>
    <t>dacc.nmsu.edu/</t>
  </si>
  <si>
    <t>Las Cruces</t>
  </si>
  <si>
    <t>New Mexico State University-Dona Ana</t>
  </si>
  <si>
    <t>New Mexico State University System</t>
  </si>
  <si>
    <t>http://www.wpunj.edu/studentaccounts/tuition-and-fees/index.html</t>
  </si>
  <si>
    <t>www.wpunj.edu/admissions/</t>
  </si>
  <si>
    <t>www.wpunj.edu/financial-aid/</t>
  </si>
  <si>
    <t>www.wpunj.edu</t>
  </si>
  <si>
    <t>Wayne</t>
  </si>
  <si>
    <t>William Paterson University of New Jersey</t>
  </si>
  <si>
    <t>NJ</t>
  </si>
  <si>
    <t>Offers two tuition plans: Per credit and Comprehensive Tuition plan(flat annual fee, up to 36 credits). All values above reflect per credit fees, accept 18 credit hours which uses the flat fee, see 2nd link. Also a $2000 residency waiver fee is charged if the student takes less than 16 units in a school year(not reflected in above values).</t>
  </si>
  <si>
    <t>http://www.tesu.edu/tuition/selecting-the-right-plan.cfm</t>
  </si>
  <si>
    <t>http://www.tesu.edu/tuition/Per-Credit.cfm</t>
  </si>
  <si>
    <t>www.tesc.edu/admissions/admissions.php</t>
  </si>
  <si>
    <t>www.tesc.edu/858.php</t>
  </si>
  <si>
    <t>www.tesc.edu</t>
  </si>
  <si>
    <t>Trenton</t>
  </si>
  <si>
    <t>Thomas Edison State University</t>
  </si>
  <si>
    <t>These are the tuition fees only. There are also a number of modest fees required in addition to tuition fees.</t>
  </si>
  <si>
    <t>http://www.raritanval.edu/paying-for-college/tuition-and-fees</t>
  </si>
  <si>
    <t>www.raritanval.edu/admissions/index.html</t>
  </si>
  <si>
    <t>www.raritanval.edu/studentserv/finaid/index.html</t>
  </si>
  <si>
    <t>www.raritanval.edu</t>
  </si>
  <si>
    <t>Branchburg</t>
  </si>
  <si>
    <t>Raritan Valley Community College</t>
  </si>
  <si>
    <t>http://www.pccc.edu/prospective/paying-for-college/tuition--payments/tuition-and-fees/college-tuition-and-fee-schedule</t>
  </si>
  <si>
    <t>www.pccc.edu/prospective/getting-started--admissions</t>
  </si>
  <si>
    <t>www.pccc.edu/prospective/paying-for-college/financial-aid</t>
  </si>
  <si>
    <t>www.pccc.edu</t>
  </si>
  <si>
    <t>Paterson</t>
  </si>
  <si>
    <t>Passaic County Community College</t>
  </si>
  <si>
    <t>There are special fees for certain classes and programs, such as malpractice insurance fee for dental hygeine students, but these are the tuition and fees for the general student.</t>
  </si>
  <si>
    <t>http://www.middlesexcc.edu/student-account-services/tuition-and-fees/</t>
  </si>
  <si>
    <t>www.middlesexcc.edu/admissions/</t>
  </si>
  <si>
    <t>www.middlesexcc.edu/financial-aid/</t>
  </si>
  <si>
    <t>www.middlesexcc.edu</t>
  </si>
  <si>
    <t>Edison</t>
  </si>
  <si>
    <t>Middlesex County College</t>
  </si>
  <si>
    <t>http://www.mccc.edu/admissions_tuition.shtml#1</t>
  </si>
  <si>
    <t>www.mccc.edu/admissions.shtml</t>
  </si>
  <si>
    <t>www.mccc.edu/admissions_financial.shtml</t>
  </si>
  <si>
    <t>www.mccc.edu</t>
  </si>
  <si>
    <t>West Windsor</t>
  </si>
  <si>
    <t>Mercer County Community College</t>
  </si>
  <si>
    <t>http://www.njcu.edu/about/bursar/tuition-fees</t>
  </si>
  <si>
    <t>www.njcu.edu/Prospective_Students.aspx</t>
  </si>
  <si>
    <t>www.njcu.edu/Financing_Your_Education.aspx</t>
  </si>
  <si>
    <t>www.njcu.edu</t>
  </si>
  <si>
    <t>Jersey City</t>
  </si>
  <si>
    <t>New Jersey City University</t>
  </si>
  <si>
    <t>http://www.hccc.edu/uploadedFiles/Pages/Admissions/Financial_Aid/2016-2017_Tuition-and-Fees.pdf</t>
  </si>
  <si>
    <t>http://www.hccc.edu/tuition/</t>
  </si>
  <si>
    <t>www.hccc.edu/applying/</t>
  </si>
  <si>
    <t>www.hccc.edu/financialaid/</t>
  </si>
  <si>
    <t>www.hccc.edu</t>
  </si>
  <si>
    <t>Hudson County Community College</t>
  </si>
  <si>
    <t>https://www.rcgc.edu/PayingForCollege/Pages/Tuition-and-Fees.aspx</t>
  </si>
  <si>
    <t>www.rcgc.edu/Admissions/Pages/default.aspx</t>
  </si>
  <si>
    <t>www.rcgc.edu/FinancialAid/Pages/default.aspx</t>
  </si>
  <si>
    <t>www.rcgc.edu</t>
  </si>
  <si>
    <t>Sewell</t>
  </si>
  <si>
    <t>Rowan College at Gloucester County</t>
  </si>
  <si>
    <t>http://www.rowan.edu/home/undergraduate-admissions/tuition</t>
  </si>
  <si>
    <t>www.rowan.edu/home/admissions-aid</t>
  </si>
  <si>
    <t>www.rowan.edu/home/admissions-aid/undergraduate-admissions/financial-aid</t>
  </si>
  <si>
    <t>www.rowan.edu</t>
  </si>
  <si>
    <t>Glassboro</t>
  </si>
  <si>
    <t>Rowan University</t>
  </si>
  <si>
    <t>http://www.essex.edu/bursar/tuition/</t>
  </si>
  <si>
    <t>www.essex.edu/admissions/</t>
  </si>
  <si>
    <t>www.essex.edu/fa</t>
  </si>
  <si>
    <t>www.essex.edu</t>
  </si>
  <si>
    <t>Essex County College</t>
  </si>
  <si>
    <t>Morristown Site Fee (Only applies to classes held at Morristown location)           40.00  . There are also some costs per course, not per credit.</t>
  </si>
  <si>
    <t>http://www.ccm.edu/bursar/financialInformation.aspx</t>
  </si>
  <si>
    <t>www.ccm.edu/admissions</t>
  </si>
  <si>
    <t>www.ccm.edu/admissions/financialAid</t>
  </si>
  <si>
    <t>WWW.CCM.EDU</t>
  </si>
  <si>
    <t>Randolph</t>
  </si>
  <si>
    <t>County College of Morris</t>
  </si>
  <si>
    <t>http://www.camdencc.edu/registration/upload/payment-worksheet.pdf</t>
  </si>
  <si>
    <t>www.camdencc.edu/registration/index.cfm</t>
  </si>
  <si>
    <t>camdencc.edu/financialaid/index.cfm</t>
  </si>
  <si>
    <t>www.camdencc.edu</t>
  </si>
  <si>
    <t>Blackwood</t>
  </si>
  <si>
    <t>Camden County College</t>
  </si>
  <si>
    <t>Burlington County residents and all non Allied Health majors</t>
  </si>
  <si>
    <t>http://rcbc.edu/businessoffice/tuition-fees</t>
  </si>
  <si>
    <t>www.rcbc.edu</t>
  </si>
  <si>
    <t>www.rcbc.edu/financialaid</t>
  </si>
  <si>
    <t>Pemberton</t>
  </si>
  <si>
    <t>Rowan College at Burlington County</t>
  </si>
  <si>
    <t>NO data on 18 credit hours. these numbers are for in state/in-county</t>
  </si>
  <si>
    <t>https://www.brookdalecc.edu/admissions/tuition-fees/</t>
  </si>
  <si>
    <t>www.brookdalecc.edu/pages/108.asp</t>
  </si>
  <si>
    <t>www.brookdalecc.edu/pages/167.asp</t>
  </si>
  <si>
    <t>www.brookdalecc.edu</t>
  </si>
  <si>
    <t>Lincroft</t>
  </si>
  <si>
    <t>Brookdale Community College</t>
  </si>
  <si>
    <t>I included the mandatory fees based on a student being a regular attending student rather than an online student. The fees can vary depending on this.</t>
  </si>
  <si>
    <t>http://atlantic.edu/admission/tuitionFees.htm</t>
  </si>
  <si>
    <t>www.atlantic.edu/admission/index.htm</t>
  </si>
  <si>
    <t>www.atlantic.edu/finaid/index.htm</t>
  </si>
  <si>
    <t>www.atlantic.edu</t>
  </si>
  <si>
    <t>Mays Landing</t>
  </si>
  <si>
    <t>Atlantic Cape Community College</t>
  </si>
  <si>
    <t>the "flat" fees are for on-campus. the per credit fees indicated above are fees for online and regional center</t>
  </si>
  <si>
    <t>says full time but does not specify</t>
  </si>
  <si>
    <t>Online &amp; Regional Center Tuition &amp; Fees for students who are not Maine Residents taking courses at Brunswick Center and are not Active-duty Military and their Spouses</t>
  </si>
  <si>
    <t>http://www.snhu.edu/tuition-and-financial-aid/tuition-and-fees/campus-undergraduate-costs</t>
  </si>
  <si>
    <t>http://www.snhu.edu/tuition-and-financial-aid/tuition-and-fees/online-and-regional-center-tuition-and-fees</t>
  </si>
  <si>
    <t>www.snhu.edu/18.asp</t>
  </si>
  <si>
    <t>www.snhu.edu/financial-aid-for-college.asp</t>
  </si>
  <si>
    <t>www.snhu.edu</t>
  </si>
  <si>
    <t>Manchester</t>
  </si>
  <si>
    <t>Southern New Hampshire University</t>
  </si>
  <si>
    <t>NH</t>
  </si>
  <si>
    <t>Price are based on "Upper Division" classes</t>
  </si>
  <si>
    <t>http://www.tmcc.edu/accounting-services/students/tuition-and-fees/</t>
  </si>
  <si>
    <t>www.tmcc.edu/admissions/</t>
  </si>
  <si>
    <t>www.tmcc.edu/financialaid/</t>
  </si>
  <si>
    <t>www.tmcc.edu</t>
  </si>
  <si>
    <t>Reno</t>
  </si>
  <si>
    <t>Truckee Meadows Community College</t>
  </si>
  <si>
    <t>Nevada System of Higher Education</t>
  </si>
  <si>
    <t>NV</t>
  </si>
  <si>
    <t>https://www.unlv.edu/cashiering/tuition-fees</t>
  </si>
  <si>
    <t>web.unlv.edu/admissions/</t>
  </si>
  <si>
    <t>finaid.unlv.edu/</t>
  </si>
  <si>
    <t>www.unlv.edu/</t>
  </si>
  <si>
    <t>Las Vegas</t>
  </si>
  <si>
    <t>University of Nevada-Las Vegas</t>
  </si>
  <si>
    <t>$25 graduation fee charged one time</t>
  </si>
  <si>
    <t>https://www.southeast.edu/tuitionandfees/</t>
  </si>
  <si>
    <t>www.southeast.edu/admissions/</t>
  </si>
  <si>
    <t>www.southeast.edu/FinancialAid/</t>
  </si>
  <si>
    <t>www.southeast.edu</t>
  </si>
  <si>
    <t>Lincoln</t>
  </si>
  <si>
    <t>Southeast Community College Area</t>
  </si>
  <si>
    <t>NE</t>
  </si>
  <si>
    <t>Does not include class/program fees....In state tuition as stated.</t>
  </si>
  <si>
    <t>http://www.mpcc.edu/financial-services/tuition-cost</t>
  </si>
  <si>
    <t>www.mpcc.edu/become-a-student/admissions</t>
  </si>
  <si>
    <t>www.mpcc.edu/financial-services/financial-aid</t>
  </si>
  <si>
    <t>www.mpcc.edu</t>
  </si>
  <si>
    <t>North Platte</t>
  </si>
  <si>
    <t>Mid-Plains Community College</t>
  </si>
  <si>
    <t>$59 p/credit hour + $5 facility fee p/credit hour;  cap and gown fee (unlisted amount) for those who wish to graduate</t>
  </si>
  <si>
    <t>https://www.mccneb.edu/Prospective-Students/Tuition-Financial-Assistance/Tuition.aspx</t>
  </si>
  <si>
    <t>www.mccneb.edu/futurestudents/enrollment.asp</t>
  </si>
  <si>
    <t>www.mccneb.edu/fa</t>
  </si>
  <si>
    <t>www.mccneb.edu</t>
  </si>
  <si>
    <t>Omaha</t>
  </si>
  <si>
    <t>Metropolitan Community College Area</t>
  </si>
  <si>
    <t>http://www.unk.edu/admissions/cost_information.php</t>
  </si>
  <si>
    <t>www.unk.edu/admissions/apply.php</t>
  </si>
  <si>
    <t>www.unk.edu/offices/financial_aid/index.php</t>
  </si>
  <si>
    <t>www.unk.edu</t>
  </si>
  <si>
    <t>Kearney</t>
  </si>
  <si>
    <t>University of Nebraska at Kearney</t>
  </si>
  <si>
    <t>University of Nebraska</t>
  </si>
  <si>
    <t>http://www.cccneb.edu/CollegeCosts/</t>
  </si>
  <si>
    <t>www.cccneb.edu/admissions/</t>
  </si>
  <si>
    <t>www.cccneb.edu/financialaid/</t>
  </si>
  <si>
    <t>www.cccneb.edu</t>
  </si>
  <si>
    <t>Grand Island</t>
  </si>
  <si>
    <t>Central Community College</t>
  </si>
  <si>
    <t>http://www.bellevue.edu/admissions-tuition/tuition-fees/tuition-and-fees</t>
  </si>
  <si>
    <t>www.bellevue.edu/admissions-tuition/admission-requirements/bachelor-admissions</t>
  </si>
  <si>
    <t>www.bellevue.edu/admissions-tuition/financing-options/financial-aid</t>
  </si>
  <si>
    <t>www.bellevue.edu</t>
  </si>
  <si>
    <t>Bellevue</t>
  </si>
  <si>
    <t>Bellevue University</t>
  </si>
  <si>
    <t>http://finaid.gfcmsu.edu/documents/Tuition/FY161%20ResNonRes.pdf</t>
  </si>
  <si>
    <t>www.gfcmsu.edu/admissions_records/index.html</t>
  </si>
  <si>
    <t>www.gfcmsu.edu/admissions_records/financialaid/index.html</t>
  </si>
  <si>
    <t>www.gfcmsu.edu</t>
  </si>
  <si>
    <t>Great Falls</t>
  </si>
  <si>
    <t>Great Falls College Montana State University</t>
  </si>
  <si>
    <t>Montana University System</t>
  </si>
  <si>
    <t>MT</t>
  </si>
  <si>
    <t>http://ucollege.wustl.edu/tuition</t>
  </si>
  <si>
    <t>admissions.wustl.edu</t>
  </si>
  <si>
    <t>sfs.wustl.edu</t>
  </si>
  <si>
    <t>www.wustl.edu</t>
  </si>
  <si>
    <t>Saint Louis</t>
  </si>
  <si>
    <t>Washington University in St Louis</t>
  </si>
  <si>
    <t>MO</t>
  </si>
  <si>
    <t>https://www.stlcc.edu/Admissions/Tuition_and_Ways_to_Pay/</t>
  </si>
  <si>
    <t>www.stlcc.edu/Admissions_and_Registration/Admissions</t>
  </si>
  <si>
    <t>www.stlcc.edu/Admissions_and_Registration/Financial_Aid</t>
  </si>
  <si>
    <t>www.stlcc.edu/</t>
  </si>
  <si>
    <t>Saint Louis Community College</t>
  </si>
  <si>
    <t>St Louis Community College District</t>
  </si>
  <si>
    <t>Major</t>
  </si>
  <si>
    <t>http://www.park.edu/tuition/</t>
  </si>
  <si>
    <t>www.park.edu/admissions/</t>
  </si>
  <si>
    <t>www.park.edu/student-financial-services/</t>
  </si>
  <si>
    <t>www.park.edu</t>
  </si>
  <si>
    <t>Parkville</t>
  </si>
  <si>
    <t>Park University</t>
  </si>
  <si>
    <t>http://www.nwmissouri.edu/bursar/tuitionandfees.htm</t>
  </si>
  <si>
    <t>www.nwmissouri.edu/admissions/index.htm</t>
  </si>
  <si>
    <t>www.nwmissouri.edu/FinAid/Index.htm</t>
  </si>
  <si>
    <t>www.nwmissouri.edu</t>
  </si>
  <si>
    <t>Maryville</t>
  </si>
  <si>
    <t>Northwest Missouri State University</t>
  </si>
  <si>
    <t>they say their full time is 12-17 credits at the flat rate. 18 credits x 298 per is less than the flat rate so i wouldn't image that they would charge you less for 18 credits (5,364.00) than they would for 17 credits considered full time</t>
  </si>
  <si>
    <t>don't know because 298 x 18 is less than the flat fee for full time</t>
  </si>
  <si>
    <t>http://www.truman.edu/admission-cost/cost-aid/</t>
  </si>
  <si>
    <t>admissions.truman.edu</t>
  </si>
  <si>
    <t>financialaid.truman.edu</t>
  </si>
  <si>
    <t>www.truman.edu</t>
  </si>
  <si>
    <t>Kirksville</t>
  </si>
  <si>
    <t>Truman State University</t>
  </si>
  <si>
    <t>Tuition prices differ between district students and out of state, district, international students, and the Law Enforcement Training Center:</t>
  </si>
  <si>
    <t>https://www.macc.edu/images/bus_office/Clinical_Lab_Course_Fees_FY1617.pdf</t>
  </si>
  <si>
    <t>https://www.macc.edu/admissions/fees-and-tuition</t>
  </si>
  <si>
    <t>www.macc.edu/steps-to-admissions</t>
  </si>
  <si>
    <t>www.macc.edu/services/financial-aid-home</t>
  </si>
  <si>
    <t>www.macc.edu</t>
  </si>
  <si>
    <t>Moberly</t>
  </si>
  <si>
    <t>Moberly Area Community College</t>
  </si>
  <si>
    <t>http://www.umsl.edu/cashiers/files/pdfs/fees-fs16-sp17.pdf</t>
  </si>
  <si>
    <t>www.umsl.edu/admission/</t>
  </si>
  <si>
    <t>www.umsl.edu/services/finaid/</t>
  </si>
  <si>
    <t>www.umsl.edu/</t>
  </si>
  <si>
    <t>University of Missouri-St Louis</t>
  </si>
  <si>
    <t>University of Missouri System</t>
  </si>
  <si>
    <t>http://cashier.mst.edu/media/administrative/cashier/documents/feeschedules/ay16-17/FS2016%20Campus%20Fee%20Schedule.pdf</t>
  </si>
  <si>
    <t>futurestudents.mst.edu/</t>
  </si>
  <si>
    <t>sfa.mst.edu/</t>
  </si>
  <si>
    <t>www.mst.edu/</t>
  </si>
  <si>
    <t>Rolla</t>
  </si>
  <si>
    <t>Missouri University of Science and Technology</t>
  </si>
  <si>
    <t>Term fees varied depending on how many credits taken.</t>
  </si>
  <si>
    <t>http://www.umkc.edu/finadmin/cashiers/undergraduate-tuition-fee-rates.asp</t>
  </si>
  <si>
    <t>www.umkc.edu/admissions/</t>
  </si>
  <si>
    <t>www.sfa.umkc.edu/site2/index.cfm</t>
  </si>
  <si>
    <t>www.umkc.edu/</t>
  </si>
  <si>
    <t>Kansas City</t>
  </si>
  <si>
    <t>University of Missouri-Kansas City</t>
  </si>
  <si>
    <t>There are fees that vary depending on the amount of credits.  For example the Student Government Association Fee is $30 if taking 12 or less credits, or $50 if taking 12 or more credits.</t>
  </si>
  <si>
    <t>https://www.missouriwestern.edu/businessoffice/uginstate/</t>
  </si>
  <si>
    <t>https://www.missouriwestern.edu/admissions</t>
  </si>
  <si>
    <t>https://www.missouriwestern.edu/finaid</t>
  </si>
  <si>
    <t>https://www.missouriwestern.edu</t>
  </si>
  <si>
    <t>Saint Joseph</t>
  </si>
  <si>
    <t>Missouri Western State University</t>
  </si>
  <si>
    <t>http://www.mssu.edu/business-affairs/bursar/undergrad-in-state-fees-on-campus.php#FY17</t>
  </si>
  <si>
    <t>www.mssu.edu/offices/admissions/index.php</t>
  </si>
  <si>
    <t>www.mssu.edu/financial-aid/index.php</t>
  </si>
  <si>
    <t>www.mssu.edu</t>
  </si>
  <si>
    <t>Joplin</t>
  </si>
  <si>
    <t>Missouri Southern State University</t>
  </si>
  <si>
    <t>http://www.mcckc.edu/pay/</t>
  </si>
  <si>
    <t>www.mcckc.edu/getstarted/</t>
  </si>
  <si>
    <t>www.mcckc.edu/financialaid</t>
  </si>
  <si>
    <t>www.mcckc.edu</t>
  </si>
  <si>
    <t>Metropolitan Community College-Kansas City</t>
  </si>
  <si>
    <t>Metropolitan Community Colleges</t>
  </si>
  <si>
    <t>THese fees apply to all locations except for St. Louis</t>
  </si>
  <si>
    <t>http://www.centralmethodist.edu/finaid/tuition-cges.php</t>
  </si>
  <si>
    <t>www.centralmethodist.edu/admissions/select.php</t>
  </si>
  <si>
    <t>www.centralmethodist.edu/finaid/index.php</t>
  </si>
  <si>
    <t>www.centralmethodist.edu/</t>
  </si>
  <si>
    <t>Fayette</t>
  </si>
  <si>
    <t>Central Methodist University-College of Liberal Arts and Sciences</t>
  </si>
  <si>
    <t>Central Methodist University</t>
  </si>
  <si>
    <t>http://www.northwestms.edu/index.php/?page_id=453</t>
  </si>
  <si>
    <t>www.northwestms.edu/index.php/?page_id=173</t>
  </si>
  <si>
    <t>www.northwestms.edu/index.php/?page_id=378</t>
  </si>
  <si>
    <t>www.northwestms.edu</t>
  </si>
  <si>
    <t>Senatobia</t>
  </si>
  <si>
    <t>Northwest Mississippi Community College</t>
  </si>
  <si>
    <t>MS</t>
  </si>
  <si>
    <t>In state, does not include online program, flat fee after 12 hours.</t>
  </si>
  <si>
    <t>http://www.catalog.msstate.edu/undergraduate/admissionsinformation/tuitionandfees/</t>
  </si>
  <si>
    <t>www.admissions.msstate.edu</t>
  </si>
  <si>
    <t>www.sfa.msstate.edu</t>
  </si>
  <si>
    <t>www.msstate.edu</t>
  </si>
  <si>
    <t>Mississippi State</t>
  </si>
  <si>
    <t>Mississippi State University</t>
  </si>
  <si>
    <t>Mississippi Institutions of Higher Learning</t>
  </si>
  <si>
    <t>http://www.jsums.edu/finance/fees/</t>
  </si>
  <si>
    <t>www.jsums.edu/admissions/</t>
  </si>
  <si>
    <t>www.jsums.edu/financialaid/</t>
  </si>
  <si>
    <t>www.jsums.edu</t>
  </si>
  <si>
    <t>Jackson</t>
  </si>
  <si>
    <t>Jackson State University</t>
  </si>
  <si>
    <t>Ranges will be if you are part time or full time. Also some smaller fees involved in addition to tuition.</t>
  </si>
  <si>
    <t>http://www.iccms.edu/Default.aspx?tabid=130</t>
  </si>
  <si>
    <t>www.iccms.edu/Default.aspx?tabid=84</t>
  </si>
  <si>
    <t>www.iccms.edu/Default.aspx?tabid=85</t>
  </si>
  <si>
    <t>www.iccms.edu</t>
  </si>
  <si>
    <t>Fulton</t>
  </si>
  <si>
    <t>Itawamba Community College</t>
  </si>
  <si>
    <t>http://www.hindscc.edu/offices/Financial-Aid/tuition/index#gsc.tab=0</t>
  </si>
  <si>
    <t>www.hindscc.edu</t>
  </si>
  <si>
    <t>Raymond</t>
  </si>
  <si>
    <t>Hinds Community College</t>
  </si>
  <si>
    <t>http://www.winona.edu/billing/winonarates.asp|</t>
  </si>
  <si>
    <t>www.winona.edu/admissions/</t>
  </si>
  <si>
    <t>www.winona.edu/financialaid/futurestudents.asp</t>
  </si>
  <si>
    <t>www.winona.edu</t>
  </si>
  <si>
    <t>Winona</t>
  </si>
  <si>
    <t>Winona State University</t>
  </si>
  <si>
    <t>http://www.ridgewater.edu/future-students/Paying-For-College/Documents/Copy%20of%20TUITIONSCHEDULE.pdf</t>
  </si>
  <si>
    <t>http://www.ridgewater.edu/Future-Students/Paying-For-College/Pages/Tuition-and-Fees.aspx|</t>
  </si>
  <si>
    <t>www.ridgewater.edu/Future-Students/apply-to-ridgewater</t>
  </si>
  <si>
    <t>www.ridgewater.edu/Future-Students/Paying-For-College</t>
  </si>
  <si>
    <t>www.ridgewater.edu</t>
  </si>
  <si>
    <t>Willmar</t>
  </si>
  <si>
    <t>Ridgewater College</t>
  </si>
  <si>
    <t>All except a few special majors</t>
  </si>
  <si>
    <t>http://www.vcc.edu/financial-aid-costs/costs-payments/|Some majors have a special tuition and fee rate</t>
  </si>
  <si>
    <t>www.vcc.edu/admissionslearn-more/learn-more/</t>
  </si>
  <si>
    <t>www.vcc.edu/financial-aid-costs/</t>
  </si>
  <si>
    <t>www.vcc.edu/</t>
  </si>
  <si>
    <t>Ely</t>
  </si>
  <si>
    <t>Vermilion Community College</t>
  </si>
  <si>
    <t>http://www.smsu.edu/administration/businessservices/?id=8919|</t>
  </si>
  <si>
    <t>www.smsu.edu/Admission</t>
  </si>
  <si>
    <t>www.smsu.edu/CampusLife/FinancialAid</t>
  </si>
  <si>
    <t>www.smsu.edu</t>
  </si>
  <si>
    <t>Marshall</t>
  </si>
  <si>
    <t>Southwest Minnesota State University</t>
  </si>
  <si>
    <t>Fees are different, depending on campus, area of interest, whether the student is full-time or part-time.  The offer discounts and scholarships.</t>
  </si>
  <si>
    <t>particular mayor, graphic design</t>
  </si>
  <si>
    <t>http://www.rasmussen.edu/tuition/#StepTwo</t>
  </si>
  <si>
    <t>rasmussen.edu</t>
  </si>
  <si>
    <t>St. Cloud</t>
  </si>
  <si>
    <t>Rasmussen College-Minnesota</t>
  </si>
  <si>
    <t>Rasmussen College Inc.</t>
  </si>
  <si>
    <t>http://www.stthom.edu/Offices_and_Services/Student_Financial_Services/Tuition/Fall_Tuition.aqf</t>
  </si>
  <si>
    <t>www.stthomas.edu/admissions/</t>
  </si>
  <si>
    <t>www.stthomas.edu/admissions/financialaid/</t>
  </si>
  <si>
    <t>www.stthomas.edu</t>
  </si>
  <si>
    <t>Saint Paul</t>
  </si>
  <si>
    <t>University of St Thomas</t>
  </si>
  <si>
    <t>http://www.rctc.edu/eservices/tuition-and-fees-table.html|</t>
  </si>
  <si>
    <t>www.rctc.edu/admissions/index.html</t>
  </si>
  <si>
    <t>www.rctc.edu/financialaid/index.html</t>
  </si>
  <si>
    <t>www.rctc.edu/</t>
  </si>
  <si>
    <t>Rochester Community and Technical College</t>
  </si>
  <si>
    <t>http://www.rainyriver.edu/admissions-and-registration/college-costs.html|</t>
  </si>
  <si>
    <t>www.rainyriver.edu/admissions-and-registration/admissions/registration-welcome.html</t>
  </si>
  <si>
    <t>www.rainyriver.edu/admissions-and-registration/scholarships-and-loans.html</t>
  </si>
  <si>
    <t>www.rainyriver.edu</t>
  </si>
  <si>
    <t>International Falls</t>
  </si>
  <si>
    <t>Rainy River Community College</t>
  </si>
  <si>
    <t>No maximums</t>
  </si>
  <si>
    <t>No minimums</t>
  </si>
  <si>
    <t>http://www.northlandcollege.edu/admissions/tuition/|Some programs have differential per-hour credit rates</t>
  </si>
  <si>
    <t>www.northlandcollege.edu/admissions/</t>
  </si>
  <si>
    <t>www.northlandcollege.edu/admissions/financial-aid/</t>
  </si>
  <si>
    <t>www.northlandcollege.edu</t>
  </si>
  <si>
    <t>Thief River Falls</t>
  </si>
  <si>
    <t>Northland Community and Technical College</t>
  </si>
  <si>
    <t>http://www.normandale.edu/payments-and-billing-office/tuition-and-fees/fee-rates-per-credit</t>
  </si>
  <si>
    <t>http://www.normandale.edu/payments-and-billing-office/tuition-and-fees/tuition-rates|Some course programs have a variable fee rate</t>
  </si>
  <si>
    <t>www.normandale.edu/admissions</t>
  </si>
  <si>
    <t>www.normandale.edu/financialaid</t>
  </si>
  <si>
    <t>www.normandale.edu</t>
  </si>
  <si>
    <t>Bloomington</t>
  </si>
  <si>
    <t>Normandale Community College</t>
  </si>
  <si>
    <t>http://onestop.morris.umn.edu/costofattendance/|Fees are the same for 6 hours or more.</t>
  </si>
  <si>
    <t>www.morris.umn.edu/prospective/</t>
  </si>
  <si>
    <t>www.morris.umn.edu/financialaid/</t>
  </si>
  <si>
    <t>www.morris.umn.edu/</t>
  </si>
  <si>
    <t>Morris</t>
  </si>
  <si>
    <t>University of Minnesota-Morris</t>
  </si>
  <si>
    <t>http://www.d.umn.edu/onestop/registration/guidelines/credit-load/13-credit-policy.html</t>
  </si>
  <si>
    <t>http://www.d.umn.edu/onestop/student-finances/tuition-fees/rates/index.html|There are student fees that are paid by students in certain departments, or taking more than a set amount of credits.</t>
  </si>
  <si>
    <t>www.d.umn.edu/admissions/</t>
  </si>
  <si>
    <t>www.d.umn.edu/onestop/student-finances/financial-aid/index.html</t>
  </si>
  <si>
    <t>www.d.umn.edu/</t>
  </si>
  <si>
    <t>Duluth</t>
  </si>
  <si>
    <t>University of Minnesota-Duluth</t>
  </si>
  <si>
    <t>http://www.minneapolis.edu/Paying-for-College|Some differential credit costs for nursing courses and Aircraft Technician &amp; Cinema Courses</t>
  </si>
  <si>
    <t>www.minneapolis.edu/Admissions/Contact-Admissions</t>
  </si>
  <si>
    <t>www.minneapolis.edu/Paying-for-College/Financial-Aid</t>
  </si>
  <si>
    <t>www.minneapolis.edu</t>
  </si>
  <si>
    <t>Minneapolis Community and Technical College</t>
  </si>
  <si>
    <t>https://www.crk.umn.edu/units/business-affairs-office/student-service-fee</t>
  </si>
  <si>
    <t>https://www.crk.umn.edu/units/business-affairs-office|Student service fee added for 6 units or more</t>
  </si>
  <si>
    <t>www1.crk.umn.edu/admissions/</t>
  </si>
  <si>
    <t>www1.crk.umn.edu/financialaid/</t>
  </si>
  <si>
    <t>www1.crk.umn.edu/</t>
  </si>
  <si>
    <t>Crookston</t>
  </si>
  <si>
    <t>University of Minnesota-Crookston</t>
  </si>
  <si>
    <t>http://onestop.umn.edu/finances/costs_and_tuition/tuition_and_fees/archive.html|</t>
  </si>
  <si>
    <t>admissions.tc.umn.edu/</t>
  </si>
  <si>
    <t>onestop.umn.edu/finances/financial_aid/index.html</t>
  </si>
  <si>
    <t>www1.umn.edu/twincities/index.php</t>
  </si>
  <si>
    <t>University of Minnesota-Twin Cities</t>
  </si>
  <si>
    <t>http://www.itascacc.edu/costs|Some programs have different tuition rates</t>
  </si>
  <si>
    <t>www.itascacc.edu/admissions/</t>
  </si>
  <si>
    <t>www.itascacc.edu/finaid</t>
  </si>
  <si>
    <t>www.itascacc.edu/</t>
  </si>
  <si>
    <t>Grand Rapids</t>
  </si>
  <si>
    <t>Itasca Community College</t>
  </si>
  <si>
    <t>Particular major</t>
  </si>
  <si>
    <t>https://www.inverhills.edu/Registration/TuitionAndPayment.aspx|Credit Fee structure is for Classroom Instruction (Standard) only. Differential fees for the following course programs: Online, Nursing, Computer Network (ITC) Parademic (EMS), and Human Services &amp; Education.</t>
  </si>
  <si>
    <t>www.inverhills.edu/admissions/index.aspx</t>
  </si>
  <si>
    <t>www.inverhills.edu/StudentResources/FinancialAid/index.aspx</t>
  </si>
  <si>
    <t>www.inverhills.edu</t>
  </si>
  <si>
    <t>Inver Grove Heights</t>
  </si>
  <si>
    <t>Inver Hills Community College</t>
  </si>
  <si>
    <t>http://hibbing.edu/admissions/tuition-and-fees/</t>
  </si>
  <si>
    <t>http://hibbing.edu/admissions/tuition-and-fees/tuition-costs|there are differential tuition rates for a few degree programs</t>
  </si>
  <si>
    <t>www.hibbing.edu/admissions/admissions-overview.html</t>
  </si>
  <si>
    <t>www.hibbing.edu/financial-aid/financial-aid-overview.html</t>
  </si>
  <si>
    <t>www.hibbing.edu</t>
  </si>
  <si>
    <t>Hibbing</t>
  </si>
  <si>
    <t>Hibbing Community College</t>
  </si>
  <si>
    <t>https://www.hennepintech.edu/current/pages/30|Differential Tuition rate for some courses and degree programs</t>
  </si>
  <si>
    <t>hennepintech.edu/getstarted/pages/219</t>
  </si>
  <si>
    <t>hennepintech.edu/getstarted/pages/234</t>
  </si>
  <si>
    <t>www.hennepintech.edu</t>
  </si>
  <si>
    <t>Brooklyn Park</t>
  </si>
  <si>
    <t>Hennepin Technical College</t>
  </si>
  <si>
    <t>http://www.lsc.edu/current-students/student-payment-office/fees/|</t>
  </si>
  <si>
    <t>www.lsc.edu/Admissions/</t>
  </si>
  <si>
    <t>www.lsc.edu/financial-aid/</t>
  </si>
  <si>
    <t>www.lsc.edu</t>
  </si>
  <si>
    <t>Lake Superior College</t>
  </si>
  <si>
    <t>https://www.bemidjistate.edu/offices/business/tuition_fees/docs/2017%20Tuition%20Fee%20Rates.pdf</t>
  </si>
  <si>
    <t>http://www.bemidjistate.edu/admissions/undergraduate/tuition-aid/</t>
  </si>
  <si>
    <t>www.bemidjistate.edu/admissions/</t>
  </si>
  <si>
    <t>www.bemidjistate.edu/students/financial_aid</t>
  </si>
  <si>
    <t>www.bemidjistate.edu</t>
  </si>
  <si>
    <t>Bemidji</t>
  </si>
  <si>
    <t>Bemidji State University</t>
  </si>
  <si>
    <t>http://www.riverland.edu/tuition-costs/tuition-fees/|Most majors have different per credit hour rate</t>
  </si>
  <si>
    <t>www.riverland.edu/admissions</t>
  </si>
  <si>
    <t>www.riverland.edu/fa</t>
  </si>
  <si>
    <t>www.riverland.edu</t>
  </si>
  <si>
    <t>Riverland Community College</t>
  </si>
  <si>
    <t>all except Senior Citizens (reduced rate) and Nursing Courses. Rates at</t>
  </si>
  <si>
    <t>http://www.anokaramsey.edu/cost-aid/tuition-fees/|</t>
  </si>
  <si>
    <t>www.anokaramsey.edu/student.aspx</t>
  </si>
  <si>
    <t>www.anokaramsey.edu/money.aspx</t>
  </si>
  <si>
    <t>www.anokaramsey.edu</t>
  </si>
  <si>
    <t>Coon Rapids</t>
  </si>
  <si>
    <t>Anoka-Ramsey Community College</t>
  </si>
  <si>
    <t>all students ,particular major cost more</t>
  </si>
  <si>
    <t>http://www.mnscu.edu/admissions/calculator/anokatech.html?_ga=1.121215051.253155130.1473500822</t>
  </si>
  <si>
    <t>http://www.anokatech.edu/BecomeStudent/TuitionFees.aspx|</t>
  </si>
  <si>
    <t>www.anokatech.edu/BecomeStudent/Admissions.aspx</t>
  </si>
  <si>
    <t>www.anokatech.edu/BecomeStudent/Pay/FinancialAid.aspx</t>
  </si>
  <si>
    <t>www.anokatech.edu</t>
  </si>
  <si>
    <t>Anoka</t>
  </si>
  <si>
    <t>Anoka Technical College</t>
  </si>
  <si>
    <t>ranges vary based on residency</t>
  </si>
  <si>
    <t>all students in district</t>
  </si>
  <si>
    <t>http://www.wcccd.edu/students/pp_tuition_and_fees.htm</t>
  </si>
  <si>
    <t>www.wcccd.edu/students/pp_admission.htm</t>
  </si>
  <si>
    <t>www.wcccd.edu/dept/financialaid.htm</t>
  </si>
  <si>
    <t>www.wcccd.edu</t>
  </si>
  <si>
    <t>Detroit</t>
  </si>
  <si>
    <t>Wayne County Community College District</t>
  </si>
  <si>
    <t>http://www.schoolcraft.edu/admissions/tuition-and-fees</t>
  </si>
  <si>
    <t>www.schoolcraft.edu/admissions/</t>
  </si>
  <si>
    <t>www.schoolcraft.edu/admissions/paying-for-college</t>
  </si>
  <si>
    <t>www.schoolcraft.edu</t>
  </si>
  <si>
    <t>Livonia</t>
  </si>
  <si>
    <t>Schoolcraft College</t>
  </si>
  <si>
    <t>http://www.svsu.edu/cfsc/tuitionfeeschedule/</t>
  </si>
  <si>
    <t>www.svsu.edu/discover</t>
  </si>
  <si>
    <t>www.svsu.edu/financialaid/home.html</t>
  </si>
  <si>
    <t>www.svsu.edu</t>
  </si>
  <si>
    <t>University Center</t>
  </si>
  <si>
    <t>Saginaw Valley State University</t>
  </si>
  <si>
    <t>Fees vary based on total credits earned (ie, higher for juniors and seniors) and based on in-state vs. out of state status.</t>
  </si>
  <si>
    <t>Freshman and sophomores with less than 56 total credit hours</t>
  </si>
  <si>
    <t>https://wwwp.oakland.edu/financialservices/costs/</t>
  </si>
  <si>
    <t>www.oakland.edu/futurestudents</t>
  </si>
  <si>
    <t>www.oakland.edu/financialservices</t>
  </si>
  <si>
    <t>www.oakland.edu</t>
  </si>
  <si>
    <t>Rochester Hills</t>
  </si>
  <si>
    <t>Oakland University</t>
  </si>
  <si>
    <t>https://www.oaklandcc.edu/finaid/tuition-and-fees.aspx</t>
  </si>
  <si>
    <t>https://oaklandcc.edu/FutureStudents</t>
  </si>
  <si>
    <t>https://oaklandcc.edu/FinAid</t>
  </si>
  <si>
    <t>https://www.oaklandcc.edu</t>
  </si>
  <si>
    <t>Bloomfield Hills</t>
  </si>
  <si>
    <t>Oakland Community College</t>
  </si>
  <si>
    <t>http://www.umflint.edu/tuition</t>
  </si>
  <si>
    <t>www.umflint.edu/admissions/</t>
  </si>
  <si>
    <t>www.umflint.edu/finaid/</t>
  </si>
  <si>
    <t>www.umflint.edu</t>
  </si>
  <si>
    <t>University of Michigan-Flint</t>
  </si>
  <si>
    <t>University of Michigan</t>
  </si>
  <si>
    <t>total charges = tuition + several mandatory fees</t>
  </si>
  <si>
    <t>This applies to general undergraduate programs. Some specialized programs have higher fees.</t>
  </si>
  <si>
    <t>http://ro.umich.edu/tuition/archive/documents/Fee%20Bulletin%2016-17.pdf</t>
  </si>
  <si>
    <t>http://ro.umich.edu/tuition/regulations.php</t>
  </si>
  <si>
    <t>www.admissions.umich.edu</t>
  </si>
  <si>
    <t>www.finaid.umich.edu</t>
  </si>
  <si>
    <t>www.umich.edu</t>
  </si>
  <si>
    <t>Ann Arbor</t>
  </si>
  <si>
    <t>University of Michigan-Ann Arbor</t>
  </si>
  <si>
    <t>http://www.macomb.edu/resources/viewbook/attachments/Insert-Tuition-Fees-Fall-2016.pdf</t>
  </si>
  <si>
    <t>www.macomb.edu</t>
  </si>
  <si>
    <t>Warren</t>
  </si>
  <si>
    <t>Macomb Community College</t>
  </si>
  <si>
    <t>Michigan Out of District is $172 per credit,  Out of State is $231 per credit</t>
  </si>
  <si>
    <t>https://www.kvcc.edu/admissions/tuition.php</t>
  </si>
  <si>
    <t>www.kvcc.edu</t>
  </si>
  <si>
    <t>Kalamazoo</t>
  </si>
  <si>
    <t>Kalamazoo Valley Community College</t>
  </si>
  <si>
    <t>https://www.jccmi.edu/financial-aid/tuition-fees/</t>
  </si>
  <si>
    <t>www.jccmi.edu/studentservices/admissions/index.htm</t>
  </si>
  <si>
    <t>www.jccmi.edu/businessoffice/financialaid/index.htm</t>
  </si>
  <si>
    <t>www.jccmi.edu</t>
  </si>
  <si>
    <t>Jackson College</t>
  </si>
  <si>
    <t>Used website's calculator to quote mandatory fees. Includes $50 registration fee for new students.</t>
  </si>
  <si>
    <t>These are base fees - certain courses attract extras</t>
  </si>
  <si>
    <t>http://www.emich.edu/sbs/basics/tuition/calculator.php</t>
  </si>
  <si>
    <t>http://www.emich.edu/sbs/basics/tuition/index.php</t>
  </si>
  <si>
    <t>www.emich.edu/admissions/</t>
  </si>
  <si>
    <t>www.emich.edu/finaid/</t>
  </si>
  <si>
    <t>www.emich.edu</t>
  </si>
  <si>
    <t>Ypsilanti</t>
  </si>
  <si>
    <t>Eastern Michigan University</t>
  </si>
  <si>
    <t>18 credit hour rate calculated by the rate card, but the maximum offered seems to be 15 hours. Includes one-time Undergraduate Application Fee ($25). Student Activity Fee quoted as cheapest available ("for non-Lettinga campus students")</t>
  </si>
  <si>
    <t>http://www.davenport.edu/financial-aid/how-much-does-du-cost/tuition-and-fees</t>
  </si>
  <si>
    <t>www.davenport.edu</t>
  </si>
  <si>
    <t>www.davenport.edu/financial-aid</t>
  </si>
  <si>
    <t>Davenport University</t>
  </si>
  <si>
    <t>http://www.mcc.edu/cashier/cashier_tuition_in_district.shtml</t>
  </si>
  <si>
    <t>www.mcc.edu/admissions/index.php</t>
  </si>
  <si>
    <t>www.mcc.edu/financial_aid/</t>
  </si>
  <si>
    <t>www.mcc.edu</t>
  </si>
  <si>
    <t>Mott Community College</t>
  </si>
  <si>
    <t>https://www.cmich.edu/featured/Pages/2016-2017-tuition-and-fees.aspx</t>
  </si>
  <si>
    <t>https://www.cmich.edu/admissions</t>
  </si>
  <si>
    <t>https://www.cmich.edu/ess/OSFA</t>
  </si>
  <si>
    <t>www.cmich.edu</t>
  </si>
  <si>
    <t>Mount Pleasant</t>
  </si>
  <si>
    <t>Central Michigan University</t>
  </si>
  <si>
    <t>Nursing has separate fees</t>
  </si>
  <si>
    <t>http://www.westfield.ma.edu/academics/continuing-education-massachusetts/tuition-fees</t>
  </si>
  <si>
    <t>www.westfield.ma.edu/prospective-students/</t>
  </si>
  <si>
    <t>www.westfield.ma.edu/prospective-students/financial-aid/</t>
  </si>
  <si>
    <t>www.westfield.ma.edu</t>
  </si>
  <si>
    <t>Westfield</t>
  </si>
  <si>
    <t>Westfield State University</t>
  </si>
  <si>
    <t>MA</t>
  </si>
  <si>
    <t>all undergraduates but certain majors have additional fees</t>
  </si>
  <si>
    <t>http://www.umassd.edu/media/umassdartmouth/fiscalaffairs/bursar/FY17_cost_chart-Undergraduate_Tuition_and_Fees.pdf</t>
  </si>
  <si>
    <t>http://www.umassd.edu/media/umassdartmouth/fiscalaffairs/bursar/Undergraduate_cost_chart_by_credit-FY_17.pdf</t>
  </si>
  <si>
    <t>www.umassd.edu/admissions/</t>
  </si>
  <si>
    <t>www.umassd.edu/financialaid/</t>
  </si>
  <si>
    <t>www.umassd.edu</t>
  </si>
  <si>
    <t>North Dartmouth</t>
  </si>
  <si>
    <t>University of Massachusetts-Dartmouth</t>
  </si>
  <si>
    <t>University of Massachusetts</t>
  </si>
  <si>
    <t>http://www.stcc.edu/studentaccounts/tuitionfees.asp</t>
  </si>
  <si>
    <t>www.stcc.edu/admissions</t>
  </si>
  <si>
    <t>www.stcc.edu/finaid</t>
  </si>
  <si>
    <t>www.stcc.edu</t>
  </si>
  <si>
    <t>Springfield</t>
  </si>
  <si>
    <t>Springfield Technical Community College</t>
  </si>
  <si>
    <t>Massachusetts Community Colleges</t>
  </si>
  <si>
    <t>Study below 12 credit hours or above 16 hours is exceptional, according to Billing Policy</t>
  </si>
  <si>
    <t>All except Law</t>
  </si>
  <si>
    <t>http://www.northeastern.edu/financialaid/policies/</t>
  </si>
  <si>
    <t>http://www.northeastern.edu/financialaid/tuitionandfees/</t>
  </si>
  <si>
    <t>www.northeastern.edu/neuhome/admissions/index.html</t>
  </si>
  <si>
    <t>www.northeastern.edu/financialaid/</t>
  </si>
  <si>
    <t>www.northeastern.edu</t>
  </si>
  <si>
    <t>Boston</t>
  </si>
  <si>
    <t>Northeastern University</t>
  </si>
  <si>
    <t>Charges are assessed each semester.</t>
  </si>
  <si>
    <t>https://www.northshore.edu/financial-services/cost/semester/fall-tuition-fees.html</t>
  </si>
  <si>
    <t>www.northshore.edu/admissions/</t>
  </si>
  <si>
    <t>www.northshore.edu/financial-services/</t>
  </si>
  <si>
    <t>www.northshore.edu</t>
  </si>
  <si>
    <t>Danvers</t>
  </si>
  <si>
    <t>North Shore Community College</t>
  </si>
  <si>
    <t>http://www.massasoit.edu/students-and-parents/admissions/tuition-fees/index</t>
  </si>
  <si>
    <t>www.massasoit.edu/students-and-parents/admissions/index</t>
  </si>
  <si>
    <t>www.massasoit.edu/students-and-parents/paying-for-college/financial-aid/index</t>
  </si>
  <si>
    <t>www.massasoit.mass.edu</t>
  </si>
  <si>
    <t>Brockton</t>
  </si>
  <si>
    <t>Massasoit Community College</t>
  </si>
  <si>
    <t>https://www.umb.edu/bursar/tuition_and_fees</t>
  </si>
  <si>
    <t>www.umb.edu/admissions</t>
  </si>
  <si>
    <t>www.umb.edu/admissions/financial_aid_scholarships</t>
  </si>
  <si>
    <t>www.umb.edu</t>
  </si>
  <si>
    <t>University of Massachusetts-Boston</t>
  </si>
  <si>
    <t>It seems like its a flat fee no matter what so I wasn't sure what to put as the bottom of that range.</t>
  </si>
  <si>
    <t>https://www.umass.edu/bursar/sites/default/files/Undergraduate-Rates-Fall%202016-Spring-2017.pdf</t>
  </si>
  <si>
    <t>www.umass.edu/umhome/admissions.php.html</t>
  </si>
  <si>
    <t>www.umass.edu/umfa/</t>
  </si>
  <si>
    <t>www.umass.edu</t>
  </si>
  <si>
    <t>Amherst</t>
  </si>
  <si>
    <t>University of Massachusetts-Amherst</t>
  </si>
  <si>
    <t>12 or more</t>
  </si>
  <si>
    <t>https://www.uml.edu/docs/16-17%20Undergrad%20In-State%20Tuition%20and%20Fees_tcm18-249622.pdf</t>
  </si>
  <si>
    <t>www.uml.edu/admissions/</t>
  </si>
  <si>
    <t>www.uml.edu/financialaid/</t>
  </si>
  <si>
    <t>www.uml.edu</t>
  </si>
  <si>
    <t>Lowell</t>
  </si>
  <si>
    <t>University of Massachusetts-Lowell</t>
  </si>
  <si>
    <t>https://www.gse.harvard.edu/financialaid/tuition</t>
  </si>
  <si>
    <t>college.harvard.edu/admissions</t>
  </si>
  <si>
    <t>college.harvard.edu/financial-aid</t>
  </si>
  <si>
    <t>www.harvard.edu</t>
  </si>
  <si>
    <t>Cambridge</t>
  </si>
  <si>
    <t>Harvard University</t>
  </si>
  <si>
    <t>http://www.bridgew.edu/admissions/cost-attending/fee-schedule</t>
  </si>
  <si>
    <t>www.bridgew.edu/admissions</t>
  </si>
  <si>
    <t>www.bridgew.edu/admissions/financial-aid</t>
  </si>
  <si>
    <t>www.bridgew.edu</t>
  </si>
  <si>
    <t>Bridgewater</t>
  </si>
  <si>
    <t>Bridgewater State University</t>
  </si>
  <si>
    <t>http://www.worwic.edu/StudentServices/TuitionFees.aspx</t>
  </si>
  <si>
    <t>www.worwic.edu/Admissions.aspx</t>
  </si>
  <si>
    <t>www.worwic.edu/StudentServices/FinancialAidScholarships.aspx</t>
  </si>
  <si>
    <t>www.worwic.edu</t>
  </si>
  <si>
    <t>Salisbury</t>
  </si>
  <si>
    <t>Wor-Wic Community College</t>
  </si>
  <si>
    <t>http://www.morgan.edu/finance_and_management/office_of_the_bursar/tuition_and_fees/fall_2016_-_spring_2017.html</t>
  </si>
  <si>
    <t>www.morgan.edu/Admissions.html</t>
  </si>
  <si>
    <t>www.morgan.edu/Financial_Aid.html</t>
  </si>
  <si>
    <t>www.morgan.edu</t>
  </si>
  <si>
    <t>Morgan State University</t>
  </si>
  <si>
    <t>Total charges given are for Montomery County residents.  There are higher rates for Maryland state residents (see second source webpage) and even higher for non-Maryland residents.</t>
  </si>
  <si>
    <t>http://cms.montgomerycollege.edu/edu/department2.aspx?id=28329</t>
  </si>
  <si>
    <t>http://cms.montgomerycollege.edu/edu/department2.aspx?id=28327</t>
  </si>
  <si>
    <t>www.montgomerycollege.edu/Admissions</t>
  </si>
  <si>
    <t>www.montgomerycollege.edu/finaid/</t>
  </si>
  <si>
    <t>www.montgomerycollege.edu</t>
  </si>
  <si>
    <t>Rockville</t>
  </si>
  <si>
    <t>Montgomery College</t>
  </si>
  <si>
    <t>Term fees varied depending on the student.</t>
  </si>
  <si>
    <t>http://www.umuc.edu/students/payments/tuitionarchives/fall-2016-undergraduate.cfm</t>
  </si>
  <si>
    <t>www.umuc.edu/students/admissions/</t>
  </si>
  <si>
    <t>www.umuc.edu/students/aid/index.cfm</t>
  </si>
  <si>
    <t>www.umuc.edu</t>
  </si>
  <si>
    <t>Adelphi</t>
  </si>
  <si>
    <t>University of Maryland-University College</t>
  </si>
  <si>
    <t>University System of Maryland</t>
  </si>
  <si>
    <t>Fee is the whatever 23 percent of tuition amount is. I calculated fee into the total.</t>
  </si>
  <si>
    <t>http://www.csmd.edu/costs-aid/credit-costs-aid/tuition-and-fees/</t>
  </si>
  <si>
    <t>www.csmd.edu/Admissions/</t>
  </si>
  <si>
    <t>www.csmd.edu/Financial/index.html</t>
  </si>
  <si>
    <t>www.csmd.edu/</t>
  </si>
  <si>
    <t>La Plata</t>
  </si>
  <si>
    <t>College of Southern Maryland</t>
  </si>
  <si>
    <t>http://www.ubalt.edu/admission/tuition-and-fees/index.cfm</t>
  </si>
  <si>
    <t>www.ubalt.edu/template.cfm?page=55</t>
  </si>
  <si>
    <t>www.ubalt.edu/template.cfm?page=68</t>
  </si>
  <si>
    <t>www.ubalt.edu</t>
  </si>
  <si>
    <t>University of Baltimore</t>
  </si>
  <si>
    <t>http://www.aacc.edu/tuitionfees/default.cfm</t>
  </si>
  <si>
    <t>www.aacc.edu/admissions/</t>
  </si>
  <si>
    <t>www.aacc.edu/aid/</t>
  </si>
  <si>
    <t>www.aacc.edu</t>
  </si>
  <si>
    <t>Arnold</t>
  </si>
  <si>
    <t>Anne Arundel Community College</t>
  </si>
  <si>
    <t>https://usm.maine.edu/sites/default/files/student-financial-services/Undergraduate%202016_0.pdf</t>
  </si>
  <si>
    <t>www.usm.maine.edu/admission</t>
  </si>
  <si>
    <t>usm.maine.edu/student-financial-services</t>
  </si>
  <si>
    <t>www.usm.maine.edu</t>
  </si>
  <si>
    <t>University of Southern Maine</t>
  </si>
  <si>
    <t>University of Maine System</t>
  </si>
  <si>
    <t>ME</t>
  </si>
  <si>
    <t>First-time freshman $7.50 Initial Enrollment Fee not included above</t>
  </si>
  <si>
    <t>http://bursar.louisiana.edu/tuition-fees/tuition-fee-schedules/current-fees/undergraduate-current-tuition-fee-schedule</t>
  </si>
  <si>
    <t>admissions.louisiana.edu</t>
  </si>
  <si>
    <t>financialaid.louisiana.edu</t>
  </si>
  <si>
    <t>www.louisiana.edu</t>
  </si>
  <si>
    <t>Lafayette</t>
  </si>
  <si>
    <t>University of Louisiana at Lafayette</t>
  </si>
  <si>
    <t>The University of Louisiana System</t>
  </si>
  <si>
    <t>http://www.subr.edu/assets/TuitionFees/2016FallStudentFeeSchedule.pdf</t>
  </si>
  <si>
    <t>www.subr.edu</t>
  </si>
  <si>
    <t>Southern University and A &amp; M College</t>
  </si>
  <si>
    <t>Southern University System</t>
  </si>
  <si>
    <t>http://www.southeastern.edu/admin/controller/tuition/fees.html</t>
  </si>
  <si>
    <t>www.southeastern.edu/admin/admissions/index.html</t>
  </si>
  <si>
    <t>www.southeastern.edu/admin/fin_aid/</t>
  </si>
  <si>
    <t>www.southeastern.edu</t>
  </si>
  <si>
    <t>Hammond</t>
  </si>
  <si>
    <t>Southeastern Louisiana University</t>
  </si>
  <si>
    <t>Ranges varied for some term fees.</t>
  </si>
  <si>
    <t>https://www.sowela.edu/student-accounts</t>
  </si>
  <si>
    <t>www.sowela.edu/admissions</t>
  </si>
  <si>
    <t>www.sowela.edu/financial-aid</t>
  </si>
  <si>
    <t>www.sowela.edu</t>
  </si>
  <si>
    <t>Lake Charles</t>
  </si>
  <si>
    <t>SOWELA Technical Community College</t>
  </si>
  <si>
    <t>Tuition same for 12 hours plus, additional $15 registration fee per 3 credit hours over 12. Prices based on undergrad.</t>
  </si>
  <si>
    <t>http://businessaffairs.nsula.edu/assets/documents/studentaccounting/Natchitoches-Campus-Fall-2016.pdf</t>
  </si>
  <si>
    <t>admissions.nsula.edu/</t>
  </si>
  <si>
    <t>financialaid.nsula.edu/</t>
  </si>
  <si>
    <t>www.nsula.edu/</t>
  </si>
  <si>
    <t>Natchitoches</t>
  </si>
  <si>
    <t>Northwestern State University of Louisiana</t>
  </si>
  <si>
    <t>http://catalog.ulm.edu/content.php?catoid=7&amp;navoid=862</t>
  </si>
  <si>
    <t>http://www.ulm.edu/controller/documents/sas/fallfees2016.pdf</t>
  </si>
  <si>
    <t>www.ulm.edu/enrollment/</t>
  </si>
  <si>
    <t>www.ulm.edu/financialaid/</t>
  </si>
  <si>
    <t>www.ulm.edu</t>
  </si>
  <si>
    <t>Monroe</t>
  </si>
  <si>
    <t>University of Louisiana at Monroe</t>
  </si>
  <si>
    <t>http://catalog.mcneese.edu/content.php?catoid=12&amp;navoid=745#fall_2008</t>
  </si>
  <si>
    <t>www.mcneese.edu/admissions</t>
  </si>
  <si>
    <t>www.mcneese.edu/finaid</t>
  </si>
  <si>
    <t>www.mcneese.edu</t>
  </si>
  <si>
    <t>McNeese State University</t>
  </si>
  <si>
    <t>12 or more credit hours $2949 only</t>
  </si>
  <si>
    <t>http://finance.latech.edu/currentfees.php</t>
  </si>
  <si>
    <t>www.latech.edu/admissions/</t>
  </si>
  <si>
    <t>www.latech.edu/finaid/</t>
  </si>
  <si>
    <t>www.latech.edu</t>
  </si>
  <si>
    <t>Ruston</t>
  </si>
  <si>
    <t>Louisiana Tech University</t>
  </si>
  <si>
    <t>No information fees above 15 credit hours.</t>
  </si>
  <si>
    <t>None stated</t>
  </si>
  <si>
    <t>http://www.lsu.edu/bgtplan/Tuition-Fees/2016-2017/reqfees.pdf</t>
  </si>
  <si>
    <t>http://www.lsu.edu/bgtplan/Tuition-Fees/2016-2017/undergrad.pdf</t>
  </si>
  <si>
    <t>sites01.lsu.edu/wp/admissions/</t>
  </si>
  <si>
    <t>sites01.lsu.edu/wp/financialaid/</t>
  </si>
  <si>
    <t>www.lsu.edu</t>
  </si>
  <si>
    <t>Louisiana State University and Agricultural &amp; Mechanical College</t>
  </si>
  <si>
    <t>Louisiana State University System</t>
  </si>
  <si>
    <t>http://catalog.dcc.edu/content.php?catoid=23&amp;navoid=2959#Tuition_rates</t>
  </si>
  <si>
    <t>emaslive.dcc.edu/EMASOnline/Students/FirstTimeFreshman/tabid/139/Default.aspx</t>
  </si>
  <si>
    <t>www.dcc.edu/departments/financialaid/</t>
  </si>
  <si>
    <t>WWW.DCC.EDU</t>
  </si>
  <si>
    <t>New Orleans</t>
  </si>
  <si>
    <t>Delgado Community College</t>
  </si>
  <si>
    <t>In state tuition, there is a $40 registration fee for online coursework IF online courses are chosen.</t>
  </si>
  <si>
    <t>http://www.bpcc.edu/registration/tuitionfees.html</t>
  </si>
  <si>
    <t>www.bpcc.edu/admissions/index.html</t>
  </si>
  <si>
    <t>www.bpcc.edu/financialaid/index.html</t>
  </si>
  <si>
    <t>www.bpcc.edu</t>
  </si>
  <si>
    <t>Bossier City</t>
  </si>
  <si>
    <t>Bossier Parish Community College</t>
  </si>
  <si>
    <t>http://www.somerset.kctcs.edu/en/Costs_and_Financial_Aid/Tuition_and_Fees.aspx</t>
  </si>
  <si>
    <t>somerset.kctcs.edu/Admissions</t>
  </si>
  <si>
    <t>somerset.kctcs.edu/Costs_and_Financial_Aid</t>
  </si>
  <si>
    <t>www.somerset.kctcs.edu/</t>
  </si>
  <si>
    <t>Somerset</t>
  </si>
  <si>
    <t>Somerset Community College</t>
  </si>
  <si>
    <t>Kentucky Community and Technical College System</t>
  </si>
  <si>
    <t>KY</t>
  </si>
  <si>
    <t>http://www.moreheadstate.edu/tuition/</t>
  </si>
  <si>
    <t>www.moreheadstate.edu/furturestudents/</t>
  </si>
  <si>
    <t>www.moreheadstate.edu/finaid/</t>
  </si>
  <si>
    <t>www.moreheadstate.edu</t>
  </si>
  <si>
    <t>Morehead</t>
  </si>
  <si>
    <t>Morehead State University</t>
  </si>
  <si>
    <t>http://maysville.kctcs.edu/en/Costs_and_Financial_Aid/Tuition_and_Fees.aspx</t>
  </si>
  <si>
    <t>maysville.kctcs.edu</t>
  </si>
  <si>
    <t>Maysville</t>
  </si>
  <si>
    <t>Maysville Community and Technical College</t>
  </si>
  <si>
    <t>ALL UNDERGRADUATE</t>
  </si>
  <si>
    <t>http://louisville.edu/provost/budget/tuitionreports/bundlefees</t>
  </si>
  <si>
    <t>http://louisville.edu/bursar/tuitionfee/tuitionrates</t>
  </si>
  <si>
    <t>louisville.edu/admissions/</t>
  </si>
  <si>
    <t>https://vhost.louisville.edu/student/services/fin-aid/devfinaid/index.php</t>
  </si>
  <si>
    <t>www.louisville.edu</t>
  </si>
  <si>
    <t>Louisville</t>
  </si>
  <si>
    <t>University of Louisville</t>
  </si>
  <si>
    <t>http://www.uky.edu/registrar/tuition-fees</t>
  </si>
  <si>
    <t>www.uky.edu/Admission</t>
  </si>
  <si>
    <t>www.uky.edu/FinancialAid</t>
  </si>
  <si>
    <t>www.uky.edu</t>
  </si>
  <si>
    <t>University of Kentucky</t>
  </si>
  <si>
    <t>http://www.elizabethtown.kctcs.edu/en/Costs_and_Aid/Tuition_and_Fees.aspx</t>
  </si>
  <si>
    <t>www.elizabethtown.kctcs.edu</t>
  </si>
  <si>
    <t>Elizabethtown</t>
  </si>
  <si>
    <t>Elizabethtown Community and Technical College</t>
  </si>
  <si>
    <t>http://www.bluegrass.kctcs.edu/en/Costs_and_Financial_Aid/Tuition_and_Fees.aspx</t>
  </si>
  <si>
    <t>bluegrass.kctcs.edu/Admissions.aspx</t>
  </si>
  <si>
    <t>bluegrass.kctcs.edu/Costs_and_Financial_Aid.aspx</t>
  </si>
  <si>
    <t>www.bluegrass.kctcs.edu/</t>
  </si>
  <si>
    <t>Bluegrass Community and Technical College</t>
  </si>
  <si>
    <t>http://webs.wichita.edu/?u=tuitionfees&amp;p=/2016/tuitionfees2/</t>
  </si>
  <si>
    <t>www.wichita.edu/thisis/offices/admissions/</t>
  </si>
  <si>
    <t>www.wichita.edu/thisis/home/?u=finaid_home</t>
  </si>
  <si>
    <t>www.wichita.edu</t>
  </si>
  <si>
    <t>Wichita</t>
  </si>
  <si>
    <t>Wichita State University</t>
  </si>
  <si>
    <t>Kansas State University System</t>
  </si>
  <si>
    <t>KS</t>
  </si>
  <si>
    <t>Activity fees are per-semester: $27 for students enrolled in 3-5 credit hours and $55 for 6 or more credit hours.</t>
  </si>
  <si>
    <t>http://www.washburn.edu/current-students/business-office/tuition-fees.html</t>
  </si>
  <si>
    <t>www.washburn.edu/admissions</t>
  </si>
  <si>
    <t>www.washburn.edu/admissions/paying-for-college/financial-aid/index.html</t>
  </si>
  <si>
    <t>www.washburn.edu</t>
  </si>
  <si>
    <t>Topeka</t>
  </si>
  <si>
    <t>Washburn University</t>
  </si>
  <si>
    <t>These tuition fees apply to all programs. In addition, each program has various additional charges depending on the program.</t>
  </si>
  <si>
    <t>http://www.salinatech.edu/tuition-and-fees.pdf</t>
  </si>
  <si>
    <t>www.salinatech.edu/admissions/</t>
  </si>
  <si>
    <t>www.salinatech.edu/financial-aid/</t>
  </si>
  <si>
    <t>www.salinatech.edu</t>
  </si>
  <si>
    <t>Salina</t>
  </si>
  <si>
    <t>Salina Area Technical College</t>
  </si>
  <si>
    <t>Technology and Nursing having different rates</t>
  </si>
  <si>
    <t>http://www.pittstate.edu/admission/information/tuition-and-fees.dot#flat-rate</t>
  </si>
  <si>
    <t>www.pittstate.edu/admission/</t>
  </si>
  <si>
    <t>www.pittstate.edu/office/financial_aid/index.dot</t>
  </si>
  <si>
    <t>www.pittstate.edu</t>
  </si>
  <si>
    <t>Pittsburg</t>
  </si>
  <si>
    <t>Pittsburg State University</t>
  </si>
  <si>
    <t>http://www.k-state.edu/finsvcs/cashiers/documents/costs/2016-2017TuitionFeeScheduleManhattanUG.pdf</t>
  </si>
  <si>
    <t>www.k-state.edu/admissions/</t>
  </si>
  <si>
    <t>www.k-state.edu/sfa</t>
  </si>
  <si>
    <t>www.k-state.edu</t>
  </si>
  <si>
    <t>Manhattan</t>
  </si>
  <si>
    <t>Kansas State University</t>
  </si>
  <si>
    <t>I initially used the calculator they provide, but this gives an estimate that rounds the actual final numbers.</t>
  </si>
  <si>
    <t>no, this is the rates for liberal arts and science students</t>
  </si>
  <si>
    <t>http://affordability.ku.edu/costs</t>
  </si>
  <si>
    <t>www.admissions.ku.edu</t>
  </si>
  <si>
    <t>affordability.ku.edu/financialaid</t>
  </si>
  <si>
    <t>www.ku.edu</t>
  </si>
  <si>
    <t>Lawrence</t>
  </si>
  <si>
    <t>University of Kansas</t>
  </si>
  <si>
    <t>http://www.kckcc.edu/costs-aid/tuition-fees-and-refund</t>
  </si>
  <si>
    <t>www.kckcc.edu/admissions</t>
  </si>
  <si>
    <t>www.kckcc.edu/costs-aid/financial-aid</t>
  </si>
  <si>
    <t>www.kckcc.edu</t>
  </si>
  <si>
    <t>Kansas City Kansas Community College</t>
  </si>
  <si>
    <t>http://www.hutchcc.edu/search?search_q=tuition+and+fees</t>
  </si>
  <si>
    <t>http://www.hutchcc.edu/administration/business-office/tuition-and-student-fees</t>
  </si>
  <si>
    <t>www.hutchcc.edu/admissions</t>
  </si>
  <si>
    <t>www.hutchcc.edu/financial-aid/</t>
  </si>
  <si>
    <t>www.hutchcc.edu</t>
  </si>
  <si>
    <t>Hutchinson</t>
  </si>
  <si>
    <t>Hutchinson Community College</t>
  </si>
  <si>
    <t>http://www.fhsu.edu/sfs/students_parents/tuition/</t>
  </si>
  <si>
    <t>www.fhsu.edu/admissions/</t>
  </si>
  <si>
    <t>www.fhsu.edu/finaid/</t>
  </si>
  <si>
    <t>www.fhsu.edu</t>
  </si>
  <si>
    <t>Hays</t>
  </si>
  <si>
    <t>Fort Hays State University</t>
  </si>
  <si>
    <t>http://www.bartonccc.edu/enrollment/cost</t>
  </si>
  <si>
    <t>bartonccc.edu/admission</t>
  </si>
  <si>
    <t>bartonccc.edu/financialaid/office</t>
  </si>
  <si>
    <t>www.bartonccc.edu</t>
  </si>
  <si>
    <t>Great Bend</t>
  </si>
  <si>
    <t>Barton County Community College</t>
  </si>
  <si>
    <t>Book Rent/Material fee is $12.00 per credit hour and has not been added to the charges considering an asterisk on the page indicates that some courses require the purchase of a book or workbook and appears to be mandatory for those specific classes only.</t>
  </si>
  <si>
    <t>http://www.allencc.edu/index.php/admissions/tuition-a-fees</t>
  </si>
  <si>
    <t>www.allencc.edu</t>
  </si>
  <si>
    <t>Iola</t>
  </si>
  <si>
    <t>Allen County Community College</t>
  </si>
  <si>
    <t>In state tuition-online tuition is more</t>
  </si>
  <si>
    <t>https://www.witcc.edu/financial_aid/cost.cfm</t>
  </si>
  <si>
    <t>https://www.witcc.edu/onestop/</t>
  </si>
  <si>
    <t>https://www.witcc.edu/financial_aid/</t>
  </si>
  <si>
    <t>https://www.witcc.edu</t>
  </si>
  <si>
    <t>Sioux City</t>
  </si>
  <si>
    <t>Western Iowa Tech Community College</t>
  </si>
  <si>
    <t>IA</t>
  </si>
  <si>
    <t>those within the College of Liberal Arts and Sciences only; all others have different rates</t>
  </si>
  <si>
    <t>https://registrar.uiowa.edu/tuition-fees</t>
  </si>
  <si>
    <t>https://www.maui.uiowa.edu/maui/pub/tuition/rates.page</t>
  </si>
  <si>
    <t>admissions.uiowa.edu</t>
  </si>
  <si>
    <t>financialaid.uiowa.edu/</t>
  </si>
  <si>
    <t>www.uiowa.edu</t>
  </si>
  <si>
    <t>Iowa City</t>
  </si>
  <si>
    <t>University of Iowa</t>
  </si>
  <si>
    <t>There are some fees but flat costs for credits</t>
  </si>
  <si>
    <t>http://www.iwcc.edu/future_student/tuition/index.asp</t>
  </si>
  <si>
    <t>www.iwcc.edu/future_student/</t>
  </si>
  <si>
    <t>www.iwcc.edu/future_student/financial_aid/</t>
  </si>
  <si>
    <t>www.iwcc.edu/</t>
  </si>
  <si>
    <t>Council Bluffs</t>
  </si>
  <si>
    <t>Iowa Western Community College</t>
  </si>
  <si>
    <t>http://financialaid.iastate.edu/cost/expenses-estimator.php</t>
  </si>
  <si>
    <t>www.admissions.iastate.edu/</t>
  </si>
  <si>
    <t>www.financialaid.iastate.edu/</t>
  </si>
  <si>
    <t>www.iastate.edu</t>
  </si>
  <si>
    <t>Ames</t>
  </si>
  <si>
    <t>Iowa State University</t>
  </si>
  <si>
    <t>No tuition rate table.  Had to use the calculator each time to determine credit hour cost.</t>
  </si>
  <si>
    <t>non</t>
  </si>
  <si>
    <t>http://www.iowacentral.edu/admissions/tuition.asp?ad=t</t>
  </si>
  <si>
    <t>www.iowacentral.edu/admissions/index.asp</t>
  </si>
  <si>
    <t>www.iowacentral.edu/financial_aid/index.asp</t>
  </si>
  <si>
    <t>www.iowacentral.edu</t>
  </si>
  <si>
    <t>Fort Dodge</t>
  </si>
  <si>
    <t>Iowa Central Community College</t>
  </si>
  <si>
    <t>http://www.hawkeyecollege.edu/students/paying-for-college/tuition-and-fees.aspx</t>
  </si>
  <si>
    <t>www.hawkeyecollege.edu/admissions/default.aspx</t>
  </si>
  <si>
    <t>www.hawkeyecollege.edu/students/paying-for-college/financial-aid/default.aspx</t>
  </si>
  <si>
    <t>www.hawkeyecollege.edu</t>
  </si>
  <si>
    <t>Waterloo</t>
  </si>
  <si>
    <t>Hawkeye Community College</t>
  </si>
  <si>
    <t>https://www.dmacc.edu/registration/Pages/tuitionfees.aspx</t>
  </si>
  <si>
    <t>go.dmacc.edu/admissions/Pages/welcome.aspx</t>
  </si>
  <si>
    <t>go.dmacc.edu/fin_aid/pages/welcome.aspx</t>
  </si>
  <si>
    <t>www.dmacc.edu</t>
  </si>
  <si>
    <t>Ankeny</t>
  </si>
  <si>
    <t>Des Moines Area Community College</t>
  </si>
  <si>
    <t>Purdue University</t>
  </si>
  <si>
    <t>IN</t>
  </si>
  <si>
    <t>http://www.pnw.edu/bursar/tuition-and-fees/|I didn't include the additional fees based on major or taking lab courses</t>
  </si>
  <si>
    <t>www.purduecal.edu/admissions/</t>
  </si>
  <si>
    <t>www.purduecal.edu/ofasa/</t>
  </si>
  <si>
    <t>www.purduecal.edu/</t>
  </si>
  <si>
    <t>They really have this info hidden!</t>
  </si>
  <si>
    <t>http://studentaccounts.nd.edu/rates/edit-undergraduate-programs--draft/</t>
  </si>
  <si>
    <t>http://financialaid.nd.edu/current-students/planning/attending-part-time/</t>
  </si>
  <si>
    <t>admissions.nd.edu</t>
  </si>
  <si>
    <t>financialaid.nd.edu</t>
  </si>
  <si>
    <t>www.nd.edu</t>
  </si>
  <si>
    <t>Notre Dame</t>
  </si>
  <si>
    <t>University of Notre Dame</t>
  </si>
  <si>
    <t>https://content.edmc.edu/assets/pdf/BMC/Student_Consumer_Information/Cost_of_Attendance/cost-of-attendance-kansas-city.pdf</t>
  </si>
  <si>
    <t>https://www.brownmackie.edu/locations/kansas-city/student-consumer-information</t>
  </si>
  <si>
    <t>www.brownmackie.edu</t>
  </si>
  <si>
    <t>Merrillville</t>
  </si>
  <si>
    <t>Brown Mackie College-Merrillville</t>
  </si>
  <si>
    <t>http://www.iue.edu/admissions/costs/tuition.php|</t>
  </si>
  <si>
    <t>iue.edu/admissions/</t>
  </si>
  <si>
    <t>www.iue.edu/finaid/</t>
  </si>
  <si>
    <t>www.iue.edu/</t>
  </si>
  <si>
    <t>Richmond</t>
  </si>
  <si>
    <t>Indiana University-East</t>
  </si>
  <si>
    <t>Indiana University</t>
  </si>
  <si>
    <t>www.iun.edu/~nwstuden/admit/</t>
  </si>
  <si>
    <t>www.iun.edu/~finaidnw/</t>
  </si>
  <si>
    <t>www.iun.edu</t>
  </si>
  <si>
    <t>Gary</t>
  </si>
  <si>
    <t>Indiana University-Northwest</t>
  </si>
  <si>
    <t>admit.indiana.edu/</t>
  </si>
  <si>
    <t>studentcentral.indiana.edu/financial-aid</t>
  </si>
  <si>
    <t>www.iub.edu</t>
  </si>
  <si>
    <t>Indiana University-Bloomington</t>
  </si>
  <si>
    <t>http://www.bursar.iupui.edu/bandedtuition.asp</t>
  </si>
  <si>
    <t>enroll.iupui.edu/admissions/</t>
  </si>
  <si>
    <t>www.iupui.edu/~finaid/</t>
  </si>
  <si>
    <t>www.iupui.edu</t>
  </si>
  <si>
    <t>Indianapolis</t>
  </si>
  <si>
    <t>Indiana University-Purdue University-Indianapolis</t>
  </si>
  <si>
    <t>Indiana University-Purdue University</t>
  </si>
  <si>
    <t>http://www.ipfw.edu/offices/bursar/tuition-fees/documents/2016-17%20Fee%20Matrix.pdf</t>
  </si>
  <si>
    <t>http://www.ipfw.edu/offices/bursar/tuition-fees/|</t>
  </si>
  <si>
    <t>www.ipfw.edu/admissions/</t>
  </si>
  <si>
    <t>www.ipfw.edu/offices/financial-aid/</t>
  </si>
  <si>
    <t>www.ipfw.edu</t>
  </si>
  <si>
    <t>Fort Wayne</t>
  </si>
  <si>
    <t>Indiana University-Purdue University-Fort Wayne</t>
  </si>
  <si>
    <t>https://sitecorecms.bsu.edu//-/media/www/departmentalcontent/bursar/pdf/undergraduate%20tuition%20201617%20june162016rev.pdf|</t>
  </si>
  <si>
    <t>www.bsu.edu/web/admissions/</t>
  </si>
  <si>
    <t>www.bsu.edu/finaid</t>
  </si>
  <si>
    <t>www.bsu.edu</t>
  </si>
  <si>
    <t>Muncie</t>
  </si>
  <si>
    <t>Ball State University</t>
  </si>
  <si>
    <t>Macomb Campus cost given with $90.12/credit  fees ,  Quad Cities Campus $24.68 per credit fees</t>
  </si>
  <si>
    <t>http://www.wiu.edu/vpas/business_services/tuition/undergraduates/planR.php</t>
  </si>
  <si>
    <t>www.wiu.edu/admissions/</t>
  </si>
  <si>
    <t>www.wiu.edu/student_services/financial_aid/</t>
  </si>
  <si>
    <t>www.wiu.edu</t>
  </si>
  <si>
    <t>Macomb</t>
  </si>
  <si>
    <t>Western Illinois University</t>
  </si>
  <si>
    <t>https://www.waubonsee.edu/admission/financial-aid/tuition/</t>
  </si>
  <si>
    <t>www.waubonsee.edu/admission</t>
  </si>
  <si>
    <t>www.waubonsee.edu/financialaid</t>
  </si>
  <si>
    <t>www.waubonsee.edu</t>
  </si>
  <si>
    <t>Sugar Grove</t>
  </si>
  <si>
    <t>Waubonsee Community College</t>
  </si>
  <si>
    <t>http://www.triton.edu/tuition/?terms=tuition</t>
  </si>
  <si>
    <t>www.triton.edu</t>
  </si>
  <si>
    <t>www.triton.edu/finaid</t>
  </si>
  <si>
    <t>River Grove</t>
  </si>
  <si>
    <t>Triton College</t>
  </si>
  <si>
    <t>Illinois Community College System</t>
  </si>
  <si>
    <t>Junior and senior level engineering majors have higher tuition and fees.</t>
  </si>
  <si>
    <t>http://www.siue.edu/paying-for-college/tuition/index.html</t>
  </si>
  <si>
    <t>http://www.siue.edu/paying-for-college/index.shtml</t>
  </si>
  <si>
    <t>www.siue.edu/admissions</t>
  </si>
  <si>
    <t>www.siue.edu/financialaid/</t>
  </si>
  <si>
    <t>www.siue.edu</t>
  </si>
  <si>
    <t>Edwardsville</t>
  </si>
  <si>
    <t>Southern Illinois University-Edwardsville</t>
  </si>
  <si>
    <t>Southern Illinois University</t>
  </si>
  <si>
    <t>http://www.richland.edu/tuition</t>
  </si>
  <si>
    <t>www.richland.edu/admissions</t>
  </si>
  <si>
    <t>www.richland.edu/finaid</t>
  </si>
  <si>
    <t>www.richland.edu</t>
  </si>
  <si>
    <t>Decatur</t>
  </si>
  <si>
    <t>Richland Community College</t>
  </si>
  <si>
    <t>While initially unknown, it was determined that the Universal Technology and Facilities fees are a per-credit fee. This was determined by breaking down their estimate on the same source webpage given the information of 30 credit hours total.</t>
  </si>
  <si>
    <t>https://www.rlc.edu/financial-aid/estimated-costs#estimated-costs</t>
  </si>
  <si>
    <t>www.rlc.edu/admissions/</t>
  </si>
  <si>
    <t>www.rlc.edu/financial-aid</t>
  </si>
  <si>
    <t>www.rlc.edu</t>
  </si>
  <si>
    <t>Ina</t>
  </si>
  <si>
    <t>Rend Lake College</t>
  </si>
  <si>
    <t>http://www.parkland.edu/admissions/payingForCollege/tuition-fees.aspx</t>
  </si>
  <si>
    <t>www.parkland.edu/admissions/</t>
  </si>
  <si>
    <t>www.parkland.edu/studentservices/financialaid</t>
  </si>
  <si>
    <t>www.parkland.edu</t>
  </si>
  <si>
    <t>Champaign</t>
  </si>
  <si>
    <t>Parkland College</t>
  </si>
  <si>
    <t>One-time application fee of $25. If student is an entering freshman, an application fee would apply and has been assessed to each field.</t>
  </si>
  <si>
    <t>http://www.oakton.edu/admission/costs_financial_aid/tuition_fees/index.php</t>
  </si>
  <si>
    <t>www.oakton.edu/admiss/index.htm</t>
  </si>
  <si>
    <t>www.oakton.edu/admission/costs_financial_aid/index.php</t>
  </si>
  <si>
    <t>www.oakton.edu</t>
  </si>
  <si>
    <t>Des Plaines</t>
  </si>
  <si>
    <t>Oakton Community College</t>
  </si>
  <si>
    <t>http://niu.edu/bursar/tuition/estimator.shtml</t>
  </si>
  <si>
    <t>http://niu.edu/bursar/tuition/undergraduate/fa16.shtml</t>
  </si>
  <si>
    <t>www.niu.edu/Apply/index.shtml</t>
  </si>
  <si>
    <t>www.niu.edu/fa/</t>
  </si>
  <si>
    <t>www.niu.edu</t>
  </si>
  <si>
    <t>Dekalb</t>
  </si>
  <si>
    <t>Northern Illinois University</t>
  </si>
  <si>
    <t>https://www.morainevalley.edu/cost-and-aid/tuition/</t>
  </si>
  <si>
    <t>www.morainevalley.edu/academics/</t>
  </si>
  <si>
    <t>https://www.morainevalley.edu/cost-and-aid/financial-aid/</t>
  </si>
  <si>
    <t>www.morainevalley.edu</t>
  </si>
  <si>
    <t>Palos Hills</t>
  </si>
  <si>
    <t>Moraine Valley Community College</t>
  </si>
  <si>
    <t>http://www.llcc.edu/student-services/paying-for-college/tuition-and-fees/</t>
  </si>
  <si>
    <t>www.llcc.edu/student-services/admission/</t>
  </si>
  <si>
    <t>www.llcc.edu/student-services/financial-aid/</t>
  </si>
  <si>
    <t>www.llcc.edu</t>
  </si>
  <si>
    <t>Lincoln Land Community College</t>
  </si>
  <si>
    <t>The fees listed under Fees, though tied to specific departments (such as athletics and technology) appear to apply to all students. The exceptions to fees are listed in the "Other Fees" section, and this, combined with the fact that there are two fee sections, leads me to believe that the fees in the Fee section are mandatory.</t>
  </si>
  <si>
    <t>http://www.lc.edu/Tuition_and_Fees/</t>
  </si>
  <si>
    <t>www.lc.edu/admissions</t>
  </si>
  <si>
    <t>www.lc.edu/Costs_and_Financial_Aid/</t>
  </si>
  <si>
    <t>www.lc.edu</t>
  </si>
  <si>
    <t>Godfrey</t>
  </si>
  <si>
    <t>Lewis and Clark Community College</t>
  </si>
  <si>
    <t>https://www.lakelandcollege.edu/tuition-and-fees/</t>
  </si>
  <si>
    <t>www.lakeland.cc.il.us/ss/ar/admissions/index.cfm</t>
  </si>
  <si>
    <t>www.lakeland.cc.il.us/ss/fa/index.cfm</t>
  </si>
  <si>
    <t>www.lakeland.cc.il.us</t>
  </si>
  <si>
    <t>Mattoon</t>
  </si>
  <si>
    <t>Lake Land College</t>
  </si>
  <si>
    <t>http://www.clcillinois.edu/paying-for-college/tuition-fees</t>
  </si>
  <si>
    <t>www.clcillinois.edu/admission</t>
  </si>
  <si>
    <t>www.clcillinois.edu/paying-for-college/financial-aid</t>
  </si>
  <si>
    <t>WWW.CLCILLINOIS.EDU</t>
  </si>
  <si>
    <t>Grayslake</t>
  </si>
  <si>
    <t>College of Lake County</t>
  </si>
  <si>
    <t>http://www.kaskaskia.edu/admissions/tuition.aspx</t>
  </si>
  <si>
    <t>www.kaskaskia.edu/Admissions/Default.aspx</t>
  </si>
  <si>
    <t>www.kaskaskia.edu/FinancialAid/Default.aspx</t>
  </si>
  <si>
    <t>www.kaskaskia.edu</t>
  </si>
  <si>
    <t>Centralia</t>
  </si>
  <si>
    <t>Kaskaskia College</t>
  </si>
  <si>
    <t>http://www.jjc.edu/accounts-payments/Pages/tuition.aspx</t>
  </si>
  <si>
    <t>www.jjc.edu/admissions/pages/default.aspx</t>
  </si>
  <si>
    <t>www.jjc.edu/financial-aid/Pages/default.aspx</t>
  </si>
  <si>
    <t>www.jjc.edu</t>
  </si>
  <si>
    <t>Joliet</t>
  </si>
  <si>
    <t>Joliet Junior College</t>
  </si>
  <si>
    <t>https://www.jalc.edu/admissions/tuition-and-fees</t>
  </si>
  <si>
    <t>www.jalc.edu/admissions/</t>
  </si>
  <si>
    <t>www.jalc.edu/financial-aid</t>
  </si>
  <si>
    <t>https://www.jalc.edu</t>
  </si>
  <si>
    <t>Carterville</t>
  </si>
  <si>
    <t>John A Logan College</t>
  </si>
  <si>
    <t>http://studentaccounts.illinoisstate.edu/tuition/tables/table-n.php#tabs-accord3</t>
  </si>
  <si>
    <t>www.admissions.illinoisstate.edu</t>
  </si>
  <si>
    <t>financialaid.illinoisstate.edu/</t>
  </si>
  <si>
    <t>illinoisstate.edu/</t>
  </si>
  <si>
    <t>Normal</t>
  </si>
  <si>
    <t>Illinois State University</t>
  </si>
  <si>
    <t>http://www.cod.edu/tuition/tuition_fees.aspx</t>
  </si>
  <si>
    <t>www.cod.edu/admission/index.aspx</t>
  </si>
  <si>
    <t>www.cod.edu/tuition/index.aspx</t>
  </si>
  <si>
    <t>www.cod.edu</t>
  </si>
  <si>
    <t>Glen Ellyn</t>
  </si>
  <si>
    <t>College of DuPage</t>
  </si>
  <si>
    <t>https://www.cuchicago.edu/admission-financial-aid/undergraduate/student-business-services/</t>
  </si>
  <si>
    <t>www.cuchicago.edu/admission</t>
  </si>
  <si>
    <t>www.cuchicago.edu/financial_planning</t>
  </si>
  <si>
    <t>www.cuchicago.edu</t>
  </si>
  <si>
    <t>River Forest</t>
  </si>
  <si>
    <t>Concordia University-Chicago</t>
  </si>
  <si>
    <t>Concordia University System</t>
  </si>
  <si>
    <t>Prices are set for a range of credis.  Ex "one class", "5-11 credits" "12 and above"</t>
  </si>
  <si>
    <t>all except nursing</t>
  </si>
  <si>
    <t>http://www.ccc.edu/colleges/daley/departments/Pages/Tuition-and-Fees.aspx?_ga=1.248256903.1855921449.1473603515</t>
  </si>
  <si>
    <t>ccc.edu/colleges/daley/departments/Pages/Admissions.aspx</t>
  </si>
  <si>
    <t>ccc.edu/colleges/daley/departments/Pages/Financial-Aid.aspx</t>
  </si>
  <si>
    <t>ccc.edu/colleges/daley/pages/default.aspx</t>
  </si>
  <si>
    <t>City Colleges of Chicago-Richard J Daley College</t>
  </si>
  <si>
    <t>City Colleges of Chicago</t>
  </si>
  <si>
    <t>This is for students in the 503 district---prices are the same for online but then increase if residency is outside of district.</t>
  </si>
  <si>
    <t>http://www.bhc.edu/admissions/tuition-fees/</t>
  </si>
  <si>
    <t>www.bhc.edu/admissions/</t>
  </si>
  <si>
    <t>www.bhc.edu/admissions/financial-aid/</t>
  </si>
  <si>
    <t>www.bhc.edu</t>
  </si>
  <si>
    <t>Moline</t>
  </si>
  <si>
    <t>Black Hawk College</t>
  </si>
  <si>
    <t>http://www.swic.edu/Tuition/</t>
  </si>
  <si>
    <t>www.swic.edu/apply/</t>
  </si>
  <si>
    <t>www.swic.edu/financial-aid/</t>
  </si>
  <si>
    <t>www.swic.edu</t>
  </si>
  <si>
    <t>Belleville</t>
  </si>
  <si>
    <t>Southwestern Illinois College</t>
  </si>
  <si>
    <t>http://www.csi.edu/prospectiveStudents_/studentServices/tuition_fees/fallspring1617.asp#charge</t>
  </si>
  <si>
    <t>www.csi.edu/prospectiveStudents_/studentServices/admissions_records/</t>
  </si>
  <si>
    <t>www.csi.edu/prospectiveStudents_/studentServices/financialAid/</t>
  </si>
  <si>
    <t>www.csi.edu</t>
  </si>
  <si>
    <t>Twin Falls</t>
  </si>
  <si>
    <t>College of Southern Idaho</t>
  </si>
  <si>
    <t>http://www.byui.edu/admissions/costs</t>
  </si>
  <si>
    <t>www.byui.edu/Admissions/</t>
  </si>
  <si>
    <t>www.byui.edu/FinancialAid/</t>
  </si>
  <si>
    <t>www.byui.edu</t>
  </si>
  <si>
    <t>Rexburg</t>
  </si>
  <si>
    <t>Brigham Young University-Idaho</t>
  </si>
  <si>
    <t>Includes mandatory $100 New Student Orientation fee.</t>
  </si>
  <si>
    <t>All except Art and Architecture. Certain courses attract extra In-Service Fees.</t>
  </si>
  <si>
    <t>http://www.uidaho.edu/current-students/student-accounts/tuition-and-fees-late-fees-refunds/2016-2017</t>
  </si>
  <si>
    <t>www.uidaho.edu/admissions</t>
  </si>
  <si>
    <t>www.uidaho.edu/financialaid</t>
  </si>
  <si>
    <t>www.uidaho.edu</t>
  </si>
  <si>
    <t>Moscow</t>
  </si>
  <si>
    <t>University of Idaho</t>
  </si>
  <si>
    <t>Regular Tuition rate. Higher rates apply for Nursing and Residential Honors Program.</t>
  </si>
  <si>
    <t>http://www.hpu.edu/Business_Office/Tuition_and_Fee_Schedule.html</t>
  </si>
  <si>
    <t>www.hpu.edu/admissions</t>
  </si>
  <si>
    <t>www.hpu.edu/financialaid</t>
  </si>
  <si>
    <t>www.hpu.edu</t>
  </si>
  <si>
    <t>Honolulu</t>
  </si>
  <si>
    <t>Hawaii Pacific University</t>
  </si>
  <si>
    <t>HI</t>
  </si>
  <si>
    <t>https://manoa.hawaii.edu/records/pdf/tuition_and_fees_fall2016.pdf</t>
  </si>
  <si>
    <t>https://manoa.hawaii.edu/records/tuition_fees/tuition.html</t>
  </si>
  <si>
    <t>manoa.hawaii.edu/admissions/</t>
  </si>
  <si>
    <t>www.hawaii.edu/fas/</t>
  </si>
  <si>
    <t>manoa.hawaii.edu</t>
  </si>
  <si>
    <t>University of Hawaii at Manoa</t>
  </si>
  <si>
    <t>University of Hawaii Board of Regents</t>
  </si>
  <si>
    <t>In State</t>
  </si>
  <si>
    <t>http://www.valdosta.edu/administration/finance-admin/financial-services/students/documents/fall-2016-fee-schedule,-undergraduates1.pdf</t>
  </si>
  <si>
    <t>www.valdosta.edu/admissions/undergraduate/</t>
  </si>
  <si>
    <t>www.valdosta.edu/admissions/financial-aid/</t>
  </si>
  <si>
    <t>www.valdosta.edu</t>
  </si>
  <si>
    <t>Valdosta</t>
  </si>
  <si>
    <t>Valdosta State University</t>
  </si>
  <si>
    <t>http://www.chattahoocheetech.edu/wp-content/uploads/2015/04/tuition-and-fees-fall-2015.pdf</t>
  </si>
  <si>
    <t>www.chattahoocheetech.edu/enrollment/admissions/</t>
  </si>
  <si>
    <t>www.chattahoocheetech.edu/enrollment/student-financial-services/financial-aid-office/</t>
  </si>
  <si>
    <t>www.chattahoocheetech.edu</t>
  </si>
  <si>
    <t>Marietta</t>
  </si>
  <si>
    <t>Chattahoochee Technical College</t>
  </si>
  <si>
    <t>15 credit hours appears to be the maximum available.</t>
  </si>
  <si>
    <t>http://finance.kennesaw.edu/bursar/docs/Fall%202016%20Spring%202017%20Summer%202017%20Undergraduate.pdf</t>
  </si>
  <si>
    <t>http://finance.kennesaw.edu/bursar/tuitionfees.php</t>
  </si>
  <si>
    <t>Kennesaw</t>
  </si>
  <si>
    <t>Kennesaw State University</t>
  </si>
  <si>
    <t>one mandatory fee varies according the amount of credits</t>
  </si>
  <si>
    <t>http://perimeter.gsu.edu/student-financial-services/student-accounts/tuition-and-fees/</t>
  </si>
  <si>
    <t>admissions.gsu.edu</t>
  </si>
  <si>
    <t>sfs.gsu.edu</t>
  </si>
  <si>
    <t>www.gsu.edu</t>
  </si>
  <si>
    <t>Atlanta</t>
  </si>
  <si>
    <t>Georgia State University</t>
  </si>
  <si>
    <t>https://drive.google.com/a/lpsk12.org/file/d/0B2-7Jx7YLVDbWUxiSjdsMDFTVzQ/view</t>
  </si>
  <si>
    <t>admissions.georgiasouthern.edu/</t>
  </si>
  <si>
    <t>em.georgiasouthern.edu/finaid/</t>
  </si>
  <si>
    <t>www.georgiasouthern.edu</t>
  </si>
  <si>
    <t>Statesboro</t>
  </si>
  <si>
    <t>Georgia Southern University</t>
  </si>
  <si>
    <t>7+</t>
  </si>
  <si>
    <t>ALL EXCEPT DUAL ENROLLED STUDENTS</t>
  </si>
  <si>
    <t>http://www.gcsu.edu/sites/files/page-assets/node-309/attachments/dual_enrolled17.pdf</t>
  </si>
  <si>
    <t>http://www.gcsu.edu/sites/files/page-assets/node-309/attachments/us_flat_rate17.pdf</t>
  </si>
  <si>
    <t>www.gcsu.edu/admissions/</t>
  </si>
  <si>
    <t>WWW.GCSU.EDU</t>
  </si>
  <si>
    <t>Milledgeville</t>
  </si>
  <si>
    <t>Georgia College and State University</t>
  </si>
  <si>
    <t>Tuition range is based on $2,916 for 0 through 6 hours and $4,906 for 7 hours or more. Mandatory students fees are $464 for less than 4 hours, $928 for exactly for hours, and $1,200 for over 4 hours.</t>
  </si>
  <si>
    <t>http://admission.gatech.edu/afford/tuition-fees</t>
  </si>
  <si>
    <t>http://www.bursar.gatech.edu/student/tuition/Fall_2016/Fall16-all_fees.pdf</t>
  </si>
  <si>
    <t>www.admission.gatech.edu/</t>
  </si>
  <si>
    <t>www.finaid.gatech.edu/</t>
  </si>
  <si>
    <t>www.gatech.edu</t>
  </si>
  <si>
    <t>Georgia Institute of Technology-Main Campus</t>
  </si>
  <si>
    <t>https://www.highlands.edu/wp-content/uploads/2016/06/Fall2016-Summer2017TuitionandFeeSchedule.pdf</t>
  </si>
  <si>
    <t>www.highlands.edu/site/admissions</t>
  </si>
  <si>
    <t>www.highlands.edu/site/financial-aid</t>
  </si>
  <si>
    <t>www.highlands.edu</t>
  </si>
  <si>
    <t>Rome</t>
  </si>
  <si>
    <t>Georgia Highlands College</t>
  </si>
  <si>
    <t>No information on fees and prices over 15 Credit Hours</t>
  </si>
  <si>
    <t>None Stated</t>
  </si>
  <si>
    <t>https://www.daltonstate.edu/skins/userfiles/files/DaltonStateOnCampusTuitionandFees.pdf</t>
  </si>
  <si>
    <t>https://www.daltonstate.edu/admissions/tuition-and-fees-overview.cms</t>
  </si>
  <si>
    <t>https://www.daltonstate.edu/admissions/admissions-resource-center.cms</t>
  </si>
  <si>
    <t>https://www.daltonstate.edu/admissions/office-of-financial-aid.cms</t>
  </si>
  <si>
    <t>https://www.daltonstate.edu/index.cms</t>
  </si>
  <si>
    <t>Dalton</t>
  </si>
  <si>
    <t>Dalton State College</t>
  </si>
  <si>
    <t>http://www.gntc.edu/pdfs/admissions/Semester%20Tuition%20Rate-Fall%2016.pdf</t>
  </si>
  <si>
    <t>http://www.gntc.edu/admissions/tuition-and-fees.php</t>
  </si>
  <si>
    <t>www.gntc.edu/admissions/index.php</t>
  </si>
  <si>
    <t>www.gntc.edu/admissions/financial-aid/index.php</t>
  </si>
  <si>
    <t>www.gntc.edu</t>
  </si>
  <si>
    <t>Georgia Northwestern Technical College</t>
  </si>
  <si>
    <t>TUITION ONLY UP TO 15HRS</t>
  </si>
  <si>
    <t>http://www.clayton.edu/bursar/Tuition</t>
  </si>
  <si>
    <t>http://www.clayton.edu/Portals/8/docs/FY17/FY17-UNDERGRADUATE.pdf</t>
  </si>
  <si>
    <t>admissions.clayton.edu/</t>
  </si>
  <si>
    <t>www.clayton.edu/financial-aid</t>
  </si>
  <si>
    <t>www.clayton.edu</t>
  </si>
  <si>
    <t>Morrow</t>
  </si>
  <si>
    <t>Clayton  State University</t>
  </si>
  <si>
    <t>all students except for Commercial Truck Driving majors and certain majors have additional fees</t>
  </si>
  <si>
    <t>http://www.westgatech.edu/Admissions/tuition_semesters.htm</t>
  </si>
  <si>
    <t>www.westgatech.edu/admissions/index.htm</t>
  </si>
  <si>
    <t>www.westgatech.edu/fa/index.htm</t>
  </si>
  <si>
    <t>www.westgatech.edu</t>
  </si>
  <si>
    <t>West Georgia Technical College</t>
  </si>
  <si>
    <t>maximum credit hours allowed per semester is unclear</t>
  </si>
  <si>
    <t>https://www.armstrong.edu/images/uploads/bursar/2016-2017_Undergraduate_Rates.pdf</t>
  </si>
  <si>
    <t>www.admissions.armstrong.edu/</t>
  </si>
  <si>
    <t>www.armstrong.edu/finaid/</t>
  </si>
  <si>
    <t>www.armstrong.edu</t>
  </si>
  <si>
    <t>Savannah</t>
  </si>
  <si>
    <t>Armstrong State University</t>
  </si>
  <si>
    <t>anything above 12 credits is at the flat rate</t>
  </si>
  <si>
    <t>http://www.albany.edu/studentaccounts/2016-17_FALL_UG_PerCredit_RATES_Final_07272016.pdf</t>
  </si>
  <si>
    <t>www.asurams.edu/about-asu/enrollment-management/</t>
  </si>
  <si>
    <t>www.asurams.edu/about-asu/enrollment-management/financial-aid/</t>
  </si>
  <si>
    <t>www.asurams.edu/</t>
  </si>
  <si>
    <t>Albany State University</t>
  </si>
  <si>
    <t>http://www.darton.edu/current/feesPDFs/fy17/Campus.pdf</t>
  </si>
  <si>
    <t>www.darton.edu/admin/admissions/index.php</t>
  </si>
  <si>
    <t>www.darton.edu/admin/finaid/index.php</t>
  </si>
  <si>
    <t>www.darton.edu</t>
  </si>
  <si>
    <t>Darton State College</t>
  </si>
  <si>
    <t>http://catalog.uwf.edu/undergraduate/tuitionandfees/Tuition_and_Fees_for_2016-2017.pdf</t>
  </si>
  <si>
    <t>http://uwf.edu/admissions/undergraduate/cost-and-financial-aid/costs/</t>
  </si>
  <si>
    <t>uwf.edu/admissions/</t>
  </si>
  <si>
    <t>uwf.edu/offices/financial-aid/</t>
  </si>
  <si>
    <t>uwf.edu</t>
  </si>
  <si>
    <t>Pensacola</t>
  </si>
  <si>
    <t>The University of West Florida</t>
  </si>
  <si>
    <t>State University System of Florida</t>
  </si>
  <si>
    <t>charges differ by major</t>
  </si>
  <si>
    <t>http://rasmussen-college.epaperflip.com/v/2016_2017-Catalog/#?page=120</t>
  </si>
  <si>
    <t>Ocala</t>
  </si>
  <si>
    <t>Rasmussen College-Florida</t>
  </si>
  <si>
    <t>http://www.ut.edu/tuition/</t>
  </si>
  <si>
    <t>www.ut.edu/admissions/</t>
  </si>
  <si>
    <t>www.ut.edu/financialaid/</t>
  </si>
  <si>
    <t>www.ut.edu</t>
  </si>
  <si>
    <t>Tampa</t>
  </si>
  <si>
    <t>The University of Tampa</t>
  </si>
  <si>
    <t>https://www.tcc.fl.edu/Current/Cashiers/Pages/How-much-does-TCC-cost.aspx</t>
  </si>
  <si>
    <t>https://www.tcc.fl.edu/Current/Admissions%20and%20Enrollment%20Services/Pages/default.aspx</t>
  </si>
  <si>
    <t>https://www.tcc.fl.edu/Current/FinancialAid/Pages/default.aspx</t>
  </si>
  <si>
    <t>https://www.tcc.fl.edu</t>
  </si>
  <si>
    <t>Tallahassee</t>
  </si>
  <si>
    <t>Tallahassee Community College</t>
  </si>
  <si>
    <t>http://www.usf.edu/business-finance/controller/student-services/undergraduate_tuition_rates_2016-2017.pdf</t>
  </si>
  <si>
    <t>www.usf.edu/Admission/index.asp</t>
  </si>
  <si>
    <t>usfweb2.usf.edu/finaid/</t>
  </si>
  <si>
    <t>www.usf.edu</t>
  </si>
  <si>
    <t>University of South Florida-Main Campus</t>
  </si>
  <si>
    <t>https://www.seminolestate.edu/catalog/studentinfo/residency/fees</t>
  </si>
  <si>
    <t>www.seminolestate.edu/admissions/</t>
  </si>
  <si>
    <t>www.seminolestate.edu/financial-aid/</t>
  </si>
  <si>
    <t>www.seminolestate.edu/</t>
  </si>
  <si>
    <t>Sanford</t>
  </si>
  <si>
    <t>Seminole State College of Florida</t>
  </si>
  <si>
    <t>Upper Division coursework has a higher credit rate</t>
  </si>
  <si>
    <t>https://www.sfcollege.edu/finance/cashier/tuition-dates-schedules/index</t>
  </si>
  <si>
    <t>www.sfcollege.edu/admissions/</t>
  </si>
  <si>
    <t>www.sfcollege.edu/financialaid/</t>
  </si>
  <si>
    <t>www.sfcollege.edu</t>
  </si>
  <si>
    <t>Santa Fe College</t>
  </si>
  <si>
    <t>In state, does not include program specific fees</t>
  </si>
  <si>
    <t>http://www.spcollege.edu/tuition/</t>
  </si>
  <si>
    <t>www.spcollege.edu/admissions/</t>
  </si>
  <si>
    <t>www.spcollege.edu/getfunds/</t>
  </si>
  <si>
    <t>www.spcollege.edu</t>
  </si>
  <si>
    <t>Clearwater</t>
  </si>
  <si>
    <t>St Petersburg College</t>
  </si>
  <si>
    <t>http://www.pensacolastate.edu/financial-aid/cost-per-credit-hour/</t>
  </si>
  <si>
    <t>www.pensacolastate.edu/registration.asp</t>
  </si>
  <si>
    <t>www.pensacolastate.edu/financialAid.asp</t>
  </si>
  <si>
    <t>www.pensacolastate.edu</t>
  </si>
  <si>
    <t>Pensacola State College</t>
  </si>
  <si>
    <t>http://www.palmbeachstate.edu/finance/Offices/student-account-services/tuition-fees.aspx</t>
  </si>
  <si>
    <t>www.palmbeachstate.edu/admissions.xml</t>
  </si>
  <si>
    <t>www.palmbeachstate.edu/FinancialAid.xml</t>
  </si>
  <si>
    <t>www.palmbeachstate.edu/</t>
  </si>
  <si>
    <t>Lake Worth</t>
  </si>
  <si>
    <t>Palm Beach State College</t>
  </si>
  <si>
    <t>http://www.pba.edu/costs-of-attendance</t>
  </si>
  <si>
    <t>www.pba.edu/admissions/</t>
  </si>
  <si>
    <t>www.pba.edu/financial-aid-scholarships</t>
  </si>
  <si>
    <t>www.pba.edu</t>
  </si>
  <si>
    <t>West Palm Beach</t>
  </si>
  <si>
    <t>Palm Beach Atlantic University</t>
  </si>
  <si>
    <t>Palm Beach Atlantic University Inc.</t>
  </si>
  <si>
    <t>These charges include tuition fees, local fees, and additional fees.</t>
  </si>
  <si>
    <t>https://www.unf.edu/tuition/</t>
  </si>
  <si>
    <t>www.unf.edu/admissions/</t>
  </si>
  <si>
    <t>www.unf.edu/onestop/finaid/</t>
  </si>
  <si>
    <t>www.unf.edu</t>
  </si>
  <si>
    <t>Jacksonville</t>
  </si>
  <si>
    <t>University of North Florida</t>
  </si>
  <si>
    <t>http://www.mdc.edu/about/tuition.aspx</t>
  </si>
  <si>
    <t>www.mdc.edu/prospective/</t>
  </si>
  <si>
    <t>www.mdc.edu/Financial_aid/</t>
  </si>
  <si>
    <t>www.mdc.edu/main/</t>
  </si>
  <si>
    <t>Miami</t>
  </si>
  <si>
    <t>Miami Dade College</t>
  </si>
  <si>
    <t>http://www.scf.edu/studentservices/Tuition/default.asp</t>
  </si>
  <si>
    <t>www.scf.edu/StudentServices/EducationalRecords/Admissions/default.asp</t>
  </si>
  <si>
    <t>www.scf.edu/StudentServices/FinancialAid/default.asp</t>
  </si>
  <si>
    <t>www.scf.edu</t>
  </si>
  <si>
    <t>Bradenton</t>
  </si>
  <si>
    <t>State College of Florida-Manatee-Sarasota</t>
  </si>
  <si>
    <t>In Florida (I live here) some institutions do not have BA progams. Because of that AS students can be considered undergrad.</t>
  </si>
  <si>
    <t>http://www.lssc.edu/admissions/Pages/Tuition%20site%20link.aspx</t>
  </si>
  <si>
    <t>lssc.edu/admissions/Pages/default.aspx</t>
  </si>
  <si>
    <t>lssc.edu/finaid/Pages/default.aspx</t>
  </si>
  <si>
    <t>www.lssc.edu</t>
  </si>
  <si>
    <t>Leesburg</t>
  </si>
  <si>
    <t>Lake-Sumter State College</t>
  </si>
  <si>
    <t>These charges are tuition fees only. There are also some additional modest fees depending on the program.</t>
  </si>
  <si>
    <t>These apply to all Baccalaureate students.</t>
  </si>
  <si>
    <t>http://irsc.smartcatalogiq.com/en/Current/Catalog/Services-to-Students/Pay-for-Classes-Fees</t>
  </si>
  <si>
    <t>www.irsc.edu/admissions/admissions.aspx</t>
  </si>
  <si>
    <t>www.irsc.edu/admissions/financialaid/financialaid.aspx?id=362</t>
  </si>
  <si>
    <t>www.irsc.edu</t>
  </si>
  <si>
    <t>Fort Pierce</t>
  </si>
  <si>
    <t>Indian River State College</t>
  </si>
  <si>
    <t>http://www.hccfl.edu/media/1657198/lab%20fees%20and%20letter.pdf</t>
  </si>
  <si>
    <t>http://www.hccfl.edu/paying-for-college/tuition-fees.aspx</t>
  </si>
  <si>
    <t>www.hccfl.edu/ssem/admissions.aspx</t>
  </si>
  <si>
    <t>www.hccfl.edu/financial-aid.aspx</t>
  </si>
  <si>
    <t>www.hccfl.edu</t>
  </si>
  <si>
    <t>Hillsborough Community College</t>
  </si>
  <si>
    <t>Seems that they have different pricing for the different majors depending on if its a certificate, undergraduate or graduate degree</t>
  </si>
  <si>
    <t>www.fullsail.edu/admissions/tuition</t>
  </si>
  <si>
    <t>www.fullsail.edu/admissions</t>
  </si>
  <si>
    <t>www.fullsail.edu/admissions/financial-aid</t>
  </si>
  <si>
    <t>www.fullsail.edu</t>
  </si>
  <si>
    <t>Winter Park</t>
  </si>
  <si>
    <t>Full Sail University</t>
  </si>
  <si>
    <t>http://www.fa.ufl.edu/bursar/current-students/tuition-and-fees-2016-17/fall-2016-students-for-the-2016-17-academic-year/#credit</t>
  </si>
  <si>
    <t>www.admissions.ufl.edu</t>
  </si>
  <si>
    <t>www.sfa.ufl.edu/</t>
  </si>
  <si>
    <t>www.ufl.edu/</t>
  </si>
  <si>
    <t>University of Florida</t>
  </si>
  <si>
    <t>Doubt where application fee of 25$ to be added as it is my first try</t>
  </si>
  <si>
    <t>in-state residents</t>
  </si>
  <si>
    <t>http://catalog.fscj.edu/content.php?catoid=36&amp;navoid=4992#tf</t>
  </si>
  <si>
    <t>www.fscj.edu/mydegree/welcome-center/index.php</t>
  </si>
  <si>
    <t>www.fscj.edu/admissions-aid/financial-aid</t>
  </si>
  <si>
    <t>www.fscj.edu</t>
  </si>
  <si>
    <t>Florida State College at Jacksonville</t>
  </si>
  <si>
    <t>http://www.fau.edu/graduate/resources/tuition.php</t>
  </si>
  <si>
    <t>www.fau.edu/admissions/</t>
  </si>
  <si>
    <t>www.fau.edu/finaid/</t>
  </si>
  <si>
    <t>www.fau.edu/</t>
  </si>
  <si>
    <t>Boca Raton</t>
  </si>
  <si>
    <t>Florida Atlantic University</t>
  </si>
  <si>
    <t>http://www.famu.edu/StudentAccounts/Fee%20Schedule%20Effective%20Fall%202016.pdf</t>
  </si>
  <si>
    <t>www.famu.edu/index.cfm?a=admissions</t>
  </si>
  <si>
    <t>www.famu.edu/index.cfm?FinancialAid</t>
  </si>
  <si>
    <t>www.famu.edu</t>
  </si>
  <si>
    <t>Florida Agricultural and Mechanical University</t>
  </si>
  <si>
    <t>http://www.fsw.edu/cashier/tuitiondetails</t>
  </si>
  <si>
    <t>www.fsw.edu/admissions</t>
  </si>
  <si>
    <t>www.fsw.edu/financialaid</t>
  </si>
  <si>
    <t>www.fsw.edu/</t>
  </si>
  <si>
    <t>Fort Myers</t>
  </si>
  <si>
    <t>Florida SouthWestern State College</t>
  </si>
  <si>
    <t>Baccalaureate Degree Programs, different for Associate and Vocational</t>
  </si>
  <si>
    <t>https://daytonastate.edu/catalog/adm/tuitionfeeinfo.html</t>
  </si>
  <si>
    <t>www.daytonastate.edu/admissions/</t>
  </si>
  <si>
    <t>www.daytonastate.edu/finaid/</t>
  </si>
  <si>
    <t>www.DaytonaState.edu</t>
  </si>
  <si>
    <t>Daytona Beach</t>
  </si>
  <si>
    <t>Daytona State College</t>
  </si>
  <si>
    <t>https://admissions.ucf.edu/cost/</t>
  </si>
  <si>
    <t>https://tuitionfees.ikm.ucf.edu/</t>
  </si>
  <si>
    <t>www.ucf.edu/admissions/</t>
  </si>
  <si>
    <t>finaid.ucf.edu/</t>
  </si>
  <si>
    <t>www.ucf.edu/</t>
  </si>
  <si>
    <t>University of Central Florida</t>
  </si>
  <si>
    <t>http://www.cf.edu/go/financialaid/Consumer-Information/cost-of-attendance</t>
  </si>
  <si>
    <t>www.cf.edu/go/admissions/</t>
  </si>
  <si>
    <t>www.cf.edu/go/financialaid/</t>
  </si>
  <si>
    <t>www.cf.edu</t>
  </si>
  <si>
    <t>College of Central Florida</t>
  </si>
  <si>
    <t>http://www.broward.edu/tuition/Pages/default.aspx</t>
  </si>
  <si>
    <t>www.broward.edu/admissions/Pages/default.aspx</t>
  </si>
  <si>
    <t>www.broward.edu/financialaid/Pages/default.aspx</t>
  </si>
  <si>
    <t>www.broward.edu</t>
  </si>
  <si>
    <t>Fort Lauderdale</t>
  </si>
  <si>
    <t>Broward College</t>
  </si>
  <si>
    <t>Application and internet fees are not well publicized on the university's website.  Be sure to use the list provided on the source webpage as a reference for these fee costs.</t>
  </si>
  <si>
    <t>http://www.easternflorida.edu/admissions/tuition-and-fees/fee-schedules.cfm</t>
  </si>
  <si>
    <t>www.easternflorida.edu/admissions/</t>
  </si>
  <si>
    <t>www.easternflorida.edu/admissions/financial-aid-scholarships/</t>
  </si>
  <si>
    <t>www.easternflorida.edu</t>
  </si>
  <si>
    <t>Cocoa</t>
  </si>
  <si>
    <t>Eastern Florida State College</t>
  </si>
  <si>
    <t>https://studentaccounts.georgetown.edu/tuition/undergraduate</t>
  </si>
  <si>
    <t>www.georgetown.edu/admissions/index.html</t>
  </si>
  <si>
    <t>finaid.georgetown.edu/</t>
  </si>
  <si>
    <t>www.georgetown.edu</t>
  </si>
  <si>
    <t>Georgetown University</t>
  </si>
  <si>
    <t>http://www.american.edu/finance/studentaccounts/Tuition-and-Fees-Information.cfm</t>
  </si>
  <si>
    <t>www.american.edu/admissions/</t>
  </si>
  <si>
    <t>www.american.edu/financialaid/</t>
  </si>
  <si>
    <t>WWW.AMERICAN.EDU</t>
  </si>
  <si>
    <t>American University</t>
  </si>
  <si>
    <t>http://www.ct.edu/admission/tuition#rates</t>
  </si>
  <si>
    <t>www.gatewayct.edu/Offices-Departments/Student-Affairs/Enrollment-Management/Admissions</t>
  </si>
  <si>
    <t>www.gatewayct.edu/Offices-Departments/Student-Affairs/Enrollment-Management/Financial-Aid</t>
  </si>
  <si>
    <t>www.gatewayct.edu/</t>
  </si>
  <si>
    <t>New Haven</t>
  </si>
  <si>
    <t>Gateway Community College</t>
  </si>
  <si>
    <t>Connecticut State Colleges and Universities</t>
  </si>
  <si>
    <t>CT</t>
  </si>
  <si>
    <t>http://www.hartford.edu/aboutuofh/finance_administration/financial_affairs/bursar/tuition/</t>
  </si>
  <si>
    <t>admission.hartford.edu</t>
  </si>
  <si>
    <t>admission.hartford.edu\finaid</t>
  </si>
  <si>
    <t>www.hartford.edu</t>
  </si>
  <si>
    <t>West Hartford</t>
  </si>
  <si>
    <t>University of Hartford</t>
  </si>
  <si>
    <t>http://www.easternct.edu/ce/money/</t>
  </si>
  <si>
    <t>http://www.easternct.edu/admissions/about-eastern/tuition-fees/</t>
  </si>
  <si>
    <t>www1.easternct.edu/admissions/apply-freshmen/</t>
  </si>
  <si>
    <t>www1.easternct.edu/admissions/dates-to-remember/</t>
  </si>
  <si>
    <t>www.easternct.edu/</t>
  </si>
  <si>
    <t>Willimantic</t>
  </si>
  <si>
    <t>Eastern Connecticut State University</t>
  </si>
  <si>
    <t>THIRD Source: http://www.ccsu.edu/bursar/files/Fee_Breakdown.pdf || Online courses cost more per credit ($504/credit, $50 term fee), graduate programs are also more expensive than undergrad ($606/credit, $65 term fee), and doctoral programs cost more, too ($850/credit, $65 term fee). Over 18 credits just adds the per-credit cost for each one over.</t>
  </si>
  <si>
    <t>Most undergrad majors; does not include Data Mining, which is always billed as part-time (same with doctoral). Nursing, music, and labs all have additional mandatory fees.</t>
  </si>
  <si>
    <t>http://www.ccsu.edu/bursar/tuitionPartTime1617.html</t>
  </si>
  <si>
    <t>http://www.ccsu.edu/bursar/fullTimeFees.html</t>
  </si>
  <si>
    <t>www.ccsu.edu/admission</t>
  </si>
  <si>
    <t>www.ccsu.edu/finaid</t>
  </si>
  <si>
    <t>www.ccsu.edu</t>
  </si>
  <si>
    <t>New Britain</t>
  </si>
  <si>
    <t>Central Connecticut State University</t>
  </si>
  <si>
    <t>Additional student fees for full time 12 credit hours is $66.73, registration fee per term is $13.00, and campus fee (per credit hour) of $1.38</t>
  </si>
  <si>
    <t>http://trinidadstate.edu/pdf/students/fia/tuition_schedules_trinidad.pdf</t>
  </si>
  <si>
    <t>www.trinidadstate.edu/admissions</t>
  </si>
  <si>
    <t>www.trinidadstate.edu/students/financial-aid</t>
  </si>
  <si>
    <t>www.trinidadstate.edu/</t>
  </si>
  <si>
    <t>Trinidad</t>
  </si>
  <si>
    <t>Trinidad State Junior College</t>
  </si>
  <si>
    <t>Colorado Community College System</t>
  </si>
  <si>
    <t>http://www.csupueblo.edu/BFS/TuitionFees/Documents/2016-2017/CSU-Pueblo-Tuition-UndergraduateResident-FY17.pdf</t>
  </si>
  <si>
    <t>www.gocsupueblo.com/ADMISSIONS/Pages/Apply-Now.aspx</t>
  </si>
  <si>
    <t>www.csupueblo.edu/FinancialAid/Pages/default.aspx</t>
  </si>
  <si>
    <t>www.csupueblo.edu</t>
  </si>
  <si>
    <t>Pueblo</t>
  </si>
  <si>
    <t>Colorado State University-Pueblo</t>
  </si>
  <si>
    <t>All majors on campus</t>
  </si>
  <si>
    <t>https://www.ppcc.edu/paying-college/tuition-fees</t>
  </si>
  <si>
    <t>www.ppcc.edu/prospective-students/</t>
  </si>
  <si>
    <t>www.ppcc.edu/prospective-students/financial-aid-information/</t>
  </si>
  <si>
    <t>www.ppcc.edu</t>
  </si>
  <si>
    <t>Pikes Peak Community College</t>
  </si>
  <si>
    <t>'Student Service Fee' maxes out at 431.10 for any amount above 10 credit hours. LEAF fee maxes out at 10.00 for any amount above 10 credit hours.</t>
  </si>
  <si>
    <t>http://www.unco.edu/costs/undergraduate/resident.aspx</t>
  </si>
  <si>
    <t>www.unco.edu/admissions/</t>
  </si>
  <si>
    <t>www.unco.edu/ofa/index.asp</t>
  </si>
  <si>
    <t>www.unco.edu</t>
  </si>
  <si>
    <t>Greeley</t>
  </si>
  <si>
    <t>University of Northern Colorado</t>
  </si>
  <si>
    <t>http://www.njc.edu/Admissions-and-Financial-Aid/~/media/Files/Admissions/CostSheets/1617/FY17TuitionCOpdf.ashx</t>
  </si>
  <si>
    <t>http://www.njc.edu/Admissions-and-Financial-Aid/Cost-to-Attend</t>
  </si>
  <si>
    <t>www.njc.edu/Admissions/home.html</t>
  </si>
  <si>
    <t>www.njc.edu/financialaid/home.html</t>
  </si>
  <si>
    <t>www.njc.edu</t>
  </si>
  <si>
    <t>Sterling</t>
  </si>
  <si>
    <t>Northeastern Junior College</t>
  </si>
  <si>
    <t>Resident and online. Fees applied for different programs.</t>
  </si>
  <si>
    <t>http://www.morgancc.edu/admissions/tuition-and-fees</t>
  </si>
  <si>
    <t>www.morgancc.edu/admissions</t>
  </si>
  <si>
    <t>www.morgancc.edu/admissions/financial-aid</t>
  </si>
  <si>
    <t>www.morgancc.edu</t>
  </si>
  <si>
    <t>Fort  Morgan</t>
  </si>
  <si>
    <t>Morgan Community College</t>
  </si>
  <si>
    <t>rates above include all fees + health insurance if over 9 credit hours for in-state students who qualify for stipend waivers</t>
  </si>
  <si>
    <t>all undergraduate full-time students</t>
  </si>
  <si>
    <t>http://msudenver.edu/media/content/officeofbursar/documents/FY16-17UGMain.pdf</t>
  </si>
  <si>
    <t>https://msudenver.edu/cost/</t>
  </si>
  <si>
    <t>www.msudenver.edu/admissions/</t>
  </si>
  <si>
    <t>www.msudenver.edu/financialaid/</t>
  </si>
  <si>
    <t>www.msudenver.edu/</t>
  </si>
  <si>
    <t>Denver</t>
  </si>
  <si>
    <t>Metropolitan State University of Denver</t>
  </si>
  <si>
    <t>http://www.coloradomesa.edu/student-accounts/documents/undergraduate-in-state-fall.pdf</t>
  </si>
  <si>
    <t>www.coloradomesa.edu/admissions/index.html</t>
  </si>
  <si>
    <t>www.coloradomesa.edu/finaid/index.html</t>
  </si>
  <si>
    <t>www.coloradomesa.edu</t>
  </si>
  <si>
    <t>Grand Junction</t>
  </si>
  <si>
    <t>Colorado Mesa University</t>
  </si>
  <si>
    <t>https://www.fortlewis.edu/Portals/145/REV_Ugrad_T%26F_Flyer_0916.pdf</t>
  </si>
  <si>
    <t>www.fortlewis.edu/Home/Admission/AdmissiontoFortLewisCollege.aspx</t>
  </si>
  <si>
    <t>www.fortlewis.edu/financialaid/</t>
  </si>
  <si>
    <t>fortlewis.edu/</t>
  </si>
  <si>
    <t>Durango</t>
  </si>
  <si>
    <t>Fort Lewis College</t>
  </si>
  <si>
    <t>They offer a stipend discount for all levels of enrollment: The charges listed above do not reflect that discount</t>
  </si>
  <si>
    <t>https://www.ccaurora.edu/getting-started/paying-college/tuition-fees</t>
  </si>
  <si>
    <t>www.ccaurora.edu/getting-started/apply</t>
  </si>
  <si>
    <t>www.ccaurora.edu/students/paying-college/financial-aid</t>
  </si>
  <si>
    <t>www.ccaurora.edu</t>
  </si>
  <si>
    <t>Aurora</t>
  </si>
  <si>
    <t>Community College of Aurora</t>
  </si>
  <si>
    <t>There's also a COF that reduces the tuition fees, but that has to be applied for. Additionally, they have something called a differential tuition, which changes the cost of tuition after a student reaches 60 credit hours, which can happen in more than one way. See: https://webcms.colostate.edu/registrar/media/sites/29/2015/01/Undergraduate_Differential_Tuition.pdf</t>
  </si>
  <si>
    <t>Most undergrad, but there are variable per credit hour fees for part-time students for certain majors (fees are assessed as a flat fee per term for full-time students): Agricultural Sciences, Business, Engineering, Intra-University, Health and Human Services, Liberal Arts, Natural Resources, Natural Sciences, and Veterinary Medicine &amp; Biomedical Sciences</t>
  </si>
  <si>
    <t>https://webcms.colostate.edu/registrar/media/sites/29/2015/01/Charges_For_Technology.pdf</t>
  </si>
  <si>
    <t>https://webcms.colostate.edu/registrar/media/sites/29/2015/02/Undergraduate_Colorado_Resident_Base_Tuition_and_Fees.pdf</t>
  </si>
  <si>
    <t>admissions.colostate.edu/</t>
  </si>
  <si>
    <t>sfs.colostate.edu/</t>
  </si>
  <si>
    <t>www.colostate.edu</t>
  </si>
  <si>
    <t>Fort Collins</t>
  </si>
  <si>
    <t>Colorado State University-Fort Collins</t>
  </si>
  <si>
    <t>http://www.ccu.edu/finaid/tuition/detail/#fees</t>
  </si>
  <si>
    <t>www.ccu.edu/admissions/</t>
  </si>
  <si>
    <t>www.ccu.edu/financialaid/</t>
  </si>
  <si>
    <t>WWW.CCU.EDU</t>
  </si>
  <si>
    <t>Lakewood</t>
  </si>
  <si>
    <t>Colorado Christian University</t>
  </si>
  <si>
    <t>more</t>
  </si>
  <si>
    <t>https://bursar.colorado.edu/tuition-fees/bill-estimator/fallspring/instate/undergraduate-arts-and-sciencesother/</t>
  </si>
  <si>
    <t>www.colorado.edu/admissions</t>
  </si>
  <si>
    <t>www.colorado.edu/finaid/</t>
  </si>
  <si>
    <t>www.colorado.edu</t>
  </si>
  <si>
    <t>Boulder</t>
  </si>
  <si>
    <t>University of Colorado Boulder</t>
  </si>
  <si>
    <t>University of Colorado</t>
  </si>
  <si>
    <t>Undergrad, in state tuition. Does not include opportunity fund.</t>
  </si>
  <si>
    <t>http://www.uccs.edu/bursar/bill_estimate_2016_2017.html</t>
  </si>
  <si>
    <t>www.uccs.edu/admissions.html</t>
  </si>
  <si>
    <t>www.uccs.edu/finaid</t>
  </si>
  <si>
    <t>www.uccs.edu</t>
  </si>
  <si>
    <t>University of Colorado Colorado Springs</t>
  </si>
  <si>
    <t>Charges = ($303 per credit hour) plus ($580 in fees)</t>
  </si>
  <si>
    <t>These charges include tuition and fees for freshmen and sophomores. Juniors and seniors pay an extra $11 per credit hour.</t>
  </si>
  <si>
    <t>http://www.ucdenver.edu/tuition/Pages/default.aspx</t>
  </si>
  <si>
    <t>www.ucdenver.edu/admissions/Pages/index.aspx</t>
  </si>
  <si>
    <t>www.ucdenver.edu/student-services/resources/CostsAndFinancing/Pages/CostsFinancing.aspx</t>
  </si>
  <si>
    <t>www.ucdenver.edu/</t>
  </si>
  <si>
    <t>University of Colorado Denver/Anschutz Medical Campus</t>
  </si>
  <si>
    <t>no price for credit hours</t>
  </si>
  <si>
    <t>none specified</t>
  </si>
  <si>
    <t>https://www.arapahoe.edu/paying-college/tuition-and-fees</t>
  </si>
  <si>
    <t>www.arapahoe.edu/admissions</t>
  </si>
  <si>
    <t>www.arapahoe.edu/paying-college/financial-aid</t>
  </si>
  <si>
    <t>www.arapahoe.edu</t>
  </si>
  <si>
    <t>Littleton</t>
  </si>
  <si>
    <t>Arapahoe Community College</t>
  </si>
  <si>
    <t>Number of units not credit hours</t>
  </si>
  <si>
    <t>http://www.westvalley.edu/admissions/fee-schedule.html#tabs-1</t>
  </si>
  <si>
    <t>www.westvalley.edu/admissions/</t>
  </si>
  <si>
    <t>www.westvalley.edu/financialaid/</t>
  </si>
  <si>
    <t>www.westvalley.edu</t>
  </si>
  <si>
    <t>Saratoga</t>
  </si>
  <si>
    <t>West Valley College</t>
  </si>
  <si>
    <t>http://www.vvc.edu/offices/admissions-records/fees-refund.shtml</t>
  </si>
  <si>
    <t>www.vvc.edu/offices/admissions-records/</t>
  </si>
  <si>
    <t>www.vvc.edu/offices/financial-aid/</t>
  </si>
  <si>
    <t>www.vvc.edu</t>
  </si>
  <si>
    <t>Victorville</t>
  </si>
  <si>
    <t>Victor Valley College</t>
  </si>
  <si>
    <t>range given for 12-18 units &amp; on a unit basis.</t>
  </si>
  <si>
    <t>http://catalogue.usc.edu/content.php?catoid=6&amp;navoid=1488#tuition_(semester),_(estimated)</t>
  </si>
  <si>
    <t>www.usc.edu/admission/</t>
  </si>
  <si>
    <t>www.usc.edu/admission/fa/</t>
  </si>
  <si>
    <t>www.usc.edu/</t>
  </si>
  <si>
    <t>Los Angeles</t>
  </si>
  <si>
    <t>University of Southern California</t>
  </si>
  <si>
    <t>http://www.swccd.edu/index.aspx?page=409</t>
  </si>
  <si>
    <t>www.swccd.edu/admissions</t>
  </si>
  <si>
    <t>https://www.swccd.edu/index.aspx?page=1282</t>
  </si>
  <si>
    <t>www.swccd.edu/</t>
  </si>
  <si>
    <t>Chula Vista</t>
  </si>
  <si>
    <t>Southwestern College</t>
  </si>
  <si>
    <t>Includes Campus Center Fee at $1 per unit but a maximum of $10 per year.</t>
  </si>
  <si>
    <t>https://www.valleycollege.edu/admissions-financial-aid/admissions-records/admissions/enroll_fees.php</t>
  </si>
  <si>
    <t>www.valleycollege.edu/admissions-financial-aid.aspx</t>
  </si>
  <si>
    <t>www.valleycollege.edu/admissions-financial-aid/financial-aid.aspx</t>
  </si>
  <si>
    <t>www.valleycollege.edu</t>
  </si>
  <si>
    <t>San Bernardino</t>
  </si>
  <si>
    <t>San Bernardino Valley College</t>
  </si>
  <si>
    <t>San Bernardino Community College District</t>
  </si>
  <si>
    <t>http://skylinecollege.edu/catalogschedule/</t>
  </si>
  <si>
    <t>http://caseyprinting.com/digitaleditions/30795_Skyline_161012/#28/z</t>
  </si>
  <si>
    <t>www.skylinecollege.edu/admissions/index.php</t>
  </si>
  <si>
    <t>www.skylinecollege.edu/financialaid/index.php</t>
  </si>
  <si>
    <t>skylinecollege.edu</t>
  </si>
  <si>
    <t>San Bruno</t>
  </si>
  <si>
    <t>Skyline College</t>
  </si>
  <si>
    <t>San Mateo County Community College District</t>
  </si>
  <si>
    <t>Student Center fee is $5 per unit, up to a maximum of $5 per semester and has been applied accordingly.</t>
  </si>
  <si>
    <t>http://www.sierracollege.edu/admissions/costs.php</t>
  </si>
  <si>
    <t>www.sierracollege.edu/admissions/index.php</t>
  </si>
  <si>
    <t>www.sierracollege.edu/student-services/financial-aid/index.php</t>
  </si>
  <si>
    <t>www.sierracollege.edu</t>
  </si>
  <si>
    <t>Rocklin</t>
  </si>
  <si>
    <t>Sierra College</t>
  </si>
  <si>
    <t>I used a $3 student center fee as that is the average (varies from $1 to $5)</t>
  </si>
  <si>
    <t>https://www.cos.edu/Admissions/Admissions/Pages/Fees.aspx</t>
  </si>
  <si>
    <t>www.cos.edu/Admissions/Admissions/Pages/default.aspx</t>
  </si>
  <si>
    <t>www.cos.edu/FinancialAid/Pages/default.aspx</t>
  </si>
  <si>
    <t>www.cos.edu</t>
  </si>
  <si>
    <t>Visalia</t>
  </si>
  <si>
    <t>College of the Sequoias</t>
  </si>
  <si>
    <t>http://www.sbcc.edu/apply/payfees.php</t>
  </si>
  <si>
    <t>www.sbcc.edu/admissions/</t>
  </si>
  <si>
    <t>www.sbcc.edu/financialaid/</t>
  </si>
  <si>
    <t>www.sbcc.edu</t>
  </si>
  <si>
    <t>Santa Barbara</t>
  </si>
  <si>
    <t>Santa Barbara City College</t>
  </si>
  <si>
    <t>Does not include Student Body Fee and Student Representation Fees (total $9) which are voluntary but billed by default.</t>
  </si>
  <si>
    <t>http://collegeofsanmateo.edu/fees/</t>
  </si>
  <si>
    <t>collegeofsanmateo.edu/admissions/</t>
  </si>
  <si>
    <t>www.collegeofsanmateo.edu/finaid/</t>
  </si>
  <si>
    <t>www.collegeofsanmateo.edu</t>
  </si>
  <si>
    <t>San Mateo</t>
  </si>
  <si>
    <t>College of San Mateo</t>
  </si>
  <si>
    <t>In addition the flat rate from 1 to 6 units, there is different flat rate for more than 6 units.</t>
  </si>
  <si>
    <t>http://www.sjsu.edu/bursar/fees_due_dates/tuition_fees/fall/index.html</t>
  </si>
  <si>
    <t>info.sjsu.edu/home/admission.html</t>
  </si>
  <si>
    <t>www.sjsu.edu/faso/</t>
  </si>
  <si>
    <t>www.sjsu.edu</t>
  </si>
  <si>
    <t>San Jose</t>
  </si>
  <si>
    <t>San Jose State University</t>
  </si>
  <si>
    <t>http://www.sjcc.edu/current-students/on-campus-resources/admissions-and-records-office/fees-refunds</t>
  </si>
  <si>
    <t>www.sjcc.edu/current-students/on-campus-resources/admissions-and-records-office</t>
  </si>
  <si>
    <t>www.sjcc.edu/current-students/on-campus-resources/financial-aid-and-scholarship</t>
  </si>
  <si>
    <t>www.sjcc.edu</t>
  </si>
  <si>
    <t>San Jose City College</t>
  </si>
  <si>
    <t>Transportation fee of $130 is subject to negotiations with the City of San Francisco and only applies to select colleges/campuses and/or majors. All figures assume SF Hilltop Campus, which appears to be the main campus.</t>
  </si>
  <si>
    <t>Arts &amp; Sciences, Nursing &amp; Health Professions, and Management</t>
  </si>
  <si>
    <t>https://myusf.usfca.edu/onestop/billing-tuition/tuition-fees</t>
  </si>
  <si>
    <t>https://www.usfca.edu/admission</t>
  </si>
  <si>
    <t>https://www.usfca.edu/admission/financial-aid</t>
  </si>
  <si>
    <t>https://www.usfca.edu</t>
  </si>
  <si>
    <t>San Francisco</t>
  </si>
  <si>
    <t>University of San Francisco</t>
  </si>
  <si>
    <t>http://bfa.sdsu.edu/fm/co/sfs/money/Fall2016MoneyMatters.pdf</t>
  </si>
  <si>
    <t>http://bfa.sdsu.edu/fm/co/sfs/registration.html</t>
  </si>
  <si>
    <t>arweb.sdsu.edu/es/admissions/</t>
  </si>
  <si>
    <t>go.sdsu.edu/student_affairs/financialaid/Default.aspx</t>
  </si>
  <si>
    <t>www.sdsu.edu</t>
  </si>
  <si>
    <t>San Diego</t>
  </si>
  <si>
    <t>San Diego State University</t>
  </si>
  <si>
    <t>http://www.sdcity.edu/AdmissionsRecords/TuitionsFees/EnrollmentFee</t>
  </si>
  <si>
    <t>www.sdcity.edu/admissions/default.asp</t>
  </si>
  <si>
    <t>www.sdcity.edu/studentresources/financialaid/default.asp</t>
  </si>
  <si>
    <t>www.sdcity.edu/</t>
  </si>
  <si>
    <t>San Diego City College</t>
  </si>
  <si>
    <t>Certain courses have lab fees and others do not.  Bachelor of Science degree is the only undergraduate degree.</t>
  </si>
  <si>
    <t>Bachelor of Science</t>
  </si>
  <si>
    <t>http://www.samuelmerritt.edu/tuition</t>
  </si>
  <si>
    <t>http://www.samuelmerritt.edu/admission/bsn/tuition</t>
  </si>
  <si>
    <t>www.samuelmerritt.edu/admission</t>
  </si>
  <si>
    <t>www.samuelmerritt.edu/financial_aid</t>
  </si>
  <si>
    <t>www.samuelmerritt.edu</t>
  </si>
  <si>
    <t>Oakland</t>
  </si>
  <si>
    <t>Samuel Merritt University</t>
  </si>
  <si>
    <t>Sutter Health</t>
  </si>
  <si>
    <t>https://www.saddleback.edu/spo/fees</t>
  </si>
  <si>
    <t>www.saddleback.edu/admissions/</t>
  </si>
  <si>
    <t>www.saddleback.edu/fao/</t>
  </si>
  <si>
    <t>www.saddleback.edu</t>
  </si>
  <si>
    <t>Mission Viejo</t>
  </si>
  <si>
    <t>Saddleback College</t>
  </si>
  <si>
    <t>total charges = $46 per credit hour + $1 student representation fee + mandatory transit pass fee</t>
  </si>
  <si>
    <t>http://www.losrios.edu/downloads/DW-Spring16.pdf</t>
  </si>
  <si>
    <t>www.scc.losrios.edu/admissionsrecords</t>
  </si>
  <si>
    <t>www.scc.losrios.edu/financialaid</t>
  </si>
  <si>
    <t>www.scc.losrios.edu/</t>
  </si>
  <si>
    <t>Sacramento</t>
  </si>
  <si>
    <t>Sacramento City College</t>
  </si>
  <si>
    <t>http://www.sac.edu/StudentServices/AdmissionsRecords/Pages/Fees-and-Refunds.aspx</t>
  </si>
  <si>
    <t>www.sac.edu/StudentServices/AdmissionsRecords/Pages/default.aspx</t>
  </si>
  <si>
    <t>www.sac.edu/StudentServices/FinancialAid/Pages/default.aspx</t>
  </si>
  <si>
    <t>www.sac.edu</t>
  </si>
  <si>
    <t>Santa Ana</t>
  </si>
  <si>
    <t>Santa Ana College</t>
  </si>
  <si>
    <t>Cost per credit and fees are below chart</t>
  </si>
  <si>
    <t>https://www2.palomar.edu/pages/fa/files/2016/04/2017_Budget-Breakdowns.pdf</t>
  </si>
  <si>
    <t>www.palomar.edu/admissions/</t>
  </si>
  <si>
    <t>www.palomar.edu/fa/</t>
  </si>
  <si>
    <t>WWW.PALOMAR.EDU</t>
  </si>
  <si>
    <t>Palomar College</t>
  </si>
  <si>
    <t>http://www.paloverde.edu/students/tuition-fees.aspx</t>
  </si>
  <si>
    <t>www.paloverde.edu/students/admissions.html</t>
  </si>
  <si>
    <t>www.paloverde.edu/students/finaid.html</t>
  </si>
  <si>
    <t>www.paloverde.edu</t>
  </si>
  <si>
    <t>Blythe</t>
  </si>
  <si>
    <t>Palo Verde College</t>
  </si>
  <si>
    <t>It might be easier to ask for the tuition per credit and then the flat fees and let HIT calculate the value. Less room for human error.</t>
  </si>
  <si>
    <t>http://www.ohlone.edu/org/admissions/fallfees.html</t>
  </si>
  <si>
    <t>www.ohlone.edu/org/admissions/</t>
  </si>
  <si>
    <t>www.ohlone.edu/org/finaid/</t>
  </si>
  <si>
    <t>www.ohlone.edu</t>
  </si>
  <si>
    <t>Fremont</t>
  </si>
  <si>
    <t>Ohlone College</t>
  </si>
  <si>
    <t>Parking Fees vary by campus</t>
  </si>
  <si>
    <t>http://www.msjc.edu/StudentServices/EnrollmentServices/Pages/What-Fees-do-I-have-to-pay.aspx</t>
  </si>
  <si>
    <t>www.msjc.edu</t>
  </si>
  <si>
    <t>San Jacinto</t>
  </si>
  <si>
    <t>Mt San Jacinto Community College District</t>
  </si>
  <si>
    <t>California Residents</t>
  </si>
  <si>
    <t>867.5`</t>
  </si>
  <si>
    <t>http://www.mtsac.edu/admissions/fees/index.html</t>
  </si>
  <si>
    <t>www.mtsac.edu/admissions/</t>
  </si>
  <si>
    <t>www.mtsac.edu/financialaid/</t>
  </si>
  <si>
    <t>www.mtsac.edu</t>
  </si>
  <si>
    <t>Walnut</t>
  </si>
  <si>
    <t>Mt San Antonio College</t>
  </si>
  <si>
    <t>http://www.losmedanos.edu/admissions/fees.asp</t>
  </si>
  <si>
    <t>www.losmedanos.edu/admissions/</t>
  </si>
  <si>
    <t>www.losmedanos.edu/studentservices/finaid/default.asp</t>
  </si>
  <si>
    <t>www.losmedanos.edu</t>
  </si>
  <si>
    <t>Los Medanos College</t>
  </si>
  <si>
    <t>http://www.lavc.edu/fees/index.aspx</t>
  </si>
  <si>
    <t>www.lavc.edu/studentservwebsite/admissions/index.html</t>
  </si>
  <si>
    <t>www.lavc.edu/financialaid/index.html</t>
  </si>
  <si>
    <t>www.lavc.edu</t>
  </si>
  <si>
    <t>Valley Glen</t>
  </si>
  <si>
    <t>Los Angeles Valley College</t>
  </si>
  <si>
    <t>Los Angeles Community College District</t>
  </si>
  <si>
    <t>$19.00 worth of fees were added to each credit hour amount due to fees charged per fall semester...he ASO Student Representation fee is used for a variety of events and activities that represent student viewpoints on and off campus. The Student Representation Fee is mandatory; however, students may opt out of paying the fee based on religious, political, financial or moral reasons. Students who refuse to pay the fee must submit their request in writing.</t>
  </si>
  <si>
    <t>http://www.lasc.edu/students/fees/tuitionandfees.html</t>
  </si>
  <si>
    <t>www.lasc.edu/students/admissions/admssions.html</t>
  </si>
  <si>
    <t>www.lasc.edu/students/financial_aid/applying_for_financial_aid.html</t>
  </si>
  <si>
    <t>www.lasc.edu</t>
  </si>
  <si>
    <t>Los Angeles Southwest College</t>
  </si>
  <si>
    <t>Spring 2016 costs were the only ones linked on the admissions page, which otherwise appears current.</t>
  </si>
  <si>
    <t>http://www.lbcc.edu/admissions/</t>
  </si>
  <si>
    <t>http://schedule.lbcc.edu/Springdocs/spring2016/FeesCosts.pdf</t>
  </si>
  <si>
    <t>www.lbcc.edu/Admissions</t>
  </si>
  <si>
    <t>www.lbcc.edu/FinancialAid</t>
  </si>
  <si>
    <t>www.lbcc.edu</t>
  </si>
  <si>
    <t>Long Beach</t>
  </si>
  <si>
    <t>Long Beach City College</t>
  </si>
  <si>
    <t>Includes mandatory AC Transit Easy Pass fee for students enrolled in 6 units or more.</t>
  </si>
  <si>
    <t>http://web.peralta.edu/admissions/fees/</t>
  </si>
  <si>
    <t>www.laney.edu/wp/</t>
  </si>
  <si>
    <t>Laney College</t>
  </si>
  <si>
    <t>The full time tuition 12-18 credits  includes a January Interterm for 1-5 credits.  The full time tuition 12-18 credits includes tuition, student medical insurance, health center, technology, library and an ASULV fee.</t>
  </si>
  <si>
    <t>http://laverne.edu/tuition/undergraduate-traditional/</t>
  </si>
  <si>
    <t>laverne.edu/admission/</t>
  </si>
  <si>
    <t>laverne.edu/financial-aid/</t>
  </si>
  <si>
    <t>www.laverne.edu/</t>
  </si>
  <si>
    <t>La Verne</t>
  </si>
  <si>
    <t>University of La Verne</t>
  </si>
  <si>
    <t>ASB Representation fee is mandatory and has been included; however, students may submit a waiver on religious, political, financial, or moral grounds.</t>
  </si>
  <si>
    <t>http://www.reedleycollege.edu/index.aspx?page=939</t>
  </si>
  <si>
    <t>www.reedleycollege.edu/index.aspx?page=1040</t>
  </si>
  <si>
    <t>www.reedleycollege.edu/index.aspx?page=95</t>
  </si>
  <si>
    <t>www.reedleycollege.edu</t>
  </si>
  <si>
    <t>Reedley</t>
  </si>
  <si>
    <t>Reedley College</t>
  </si>
  <si>
    <t>Health fee is not required for online students and has not been included</t>
  </si>
  <si>
    <t>http://bursars.ivc.edu/Pages/feesAll.aspx</t>
  </si>
  <si>
    <t>admissions.ivc.edu/Pages/main.aspx</t>
  </si>
  <si>
    <t>www.ivc.edu/student/finaid/Pages/default.aspx</t>
  </si>
  <si>
    <t>www.ivc.edu</t>
  </si>
  <si>
    <t>Irvine</t>
  </si>
  <si>
    <t>Irvine Valley College</t>
  </si>
  <si>
    <t>http://www.imperial.edu/faculty-and-staff/business-services/cashier-and-student-fees/</t>
  </si>
  <si>
    <t>www.imperial.edu/students/admissions-and-records/</t>
  </si>
  <si>
    <t>www.imperial.edu/students/financial-aid-and-scholarships/</t>
  </si>
  <si>
    <t>www.imperial.edu</t>
  </si>
  <si>
    <t>Imperial</t>
  </si>
  <si>
    <t>Imperial Valley College</t>
  </si>
  <si>
    <t>Flat rate ranges are as follows: $2,238.00 for 0 to 6 units; $3,603.00 for 6.1 or more units.</t>
  </si>
  <si>
    <t>https://www2.humboldt.edu/financialservices/node/45</t>
  </si>
  <si>
    <t>www.humboldt.edu/admissions/</t>
  </si>
  <si>
    <t>www.humboldt.edu/finaid/</t>
  </si>
  <si>
    <t>www.humboldt.edu</t>
  </si>
  <si>
    <t>Arcata</t>
  </si>
  <si>
    <t>Humboldt State University</t>
  </si>
  <si>
    <t>no required other fees shown... seems different.</t>
  </si>
  <si>
    <t>http://www.hartnell.edu/fees-and-refunds</t>
  </si>
  <si>
    <t>www.hartnell.edu/admissions/registration/index.html</t>
  </si>
  <si>
    <t>www.hartnell.edu/financial_aid/</t>
  </si>
  <si>
    <t>www.hartnell.edu</t>
  </si>
  <si>
    <t>Salinas</t>
  </si>
  <si>
    <t>Hartnell College</t>
  </si>
  <si>
    <t>All, but Materials Fees (not listed) apply to some courses</t>
  </si>
  <si>
    <t>http://www.goldenwestcollege.edu/catalog/admissions/</t>
  </si>
  <si>
    <t>www.goldenwestcollege.edu/admissions/</t>
  </si>
  <si>
    <t>www.goldenwestcollege.edu/fao/</t>
  </si>
  <si>
    <t>www.goldenwestcollege.edu</t>
  </si>
  <si>
    <t>Huntington Beach</t>
  </si>
  <si>
    <t>Golden West College</t>
  </si>
  <si>
    <t>http://www.glendale.edu/index.aspx?page=4726</t>
  </si>
  <si>
    <t>www.glendale.edu/index.aspx?page=125</t>
  </si>
  <si>
    <t>www.glendale.edu/index.aspx?page=153</t>
  </si>
  <si>
    <t>www.glendale.edu</t>
  </si>
  <si>
    <t>Glendale</t>
  </si>
  <si>
    <t>Glendale Community College</t>
  </si>
  <si>
    <t>Does not include Student ID Card and Student Representation Fees (total $11) which are voluntary but billed by default.</t>
  </si>
  <si>
    <t>https://foothill.edu/reg/fees.php</t>
  </si>
  <si>
    <t>www.foothill.edu/admissions.php</t>
  </si>
  <si>
    <t>www.foothill.edu/aid/index.php</t>
  </si>
  <si>
    <t>www.foothill.edu</t>
  </si>
  <si>
    <t>Los Altos Hills</t>
  </si>
  <si>
    <t>Foothill College</t>
  </si>
  <si>
    <t>http://www.evc.edu/current-students/admissions-and-records/fee-worksheet</t>
  </si>
  <si>
    <t>http://www.evc.edu/current-students/enrollment-services/financial-aid-and-scholarships/student-cost-of-attendance-(coa)</t>
  </si>
  <si>
    <t>www.evc.edu/current-students/admissions-and-records</t>
  </si>
  <si>
    <t>www.evc.edu/current-students/financial-aid-and-scholarships</t>
  </si>
  <si>
    <t>www.evc.edu</t>
  </si>
  <si>
    <t>Evergreen Valley College</t>
  </si>
  <si>
    <t>Student Union fee is $1 per unit, up a to a maximum of $10 per academic year; this fee has been applied appropriately to all fields.</t>
  </si>
  <si>
    <t>http://www.dvc.edu/enrollment/a-and-r/fees.html</t>
  </si>
  <si>
    <t>www.dvc.edu/admissions/</t>
  </si>
  <si>
    <t>www.dvc.edu/financialaid/</t>
  </si>
  <si>
    <t>www.dvc.edu</t>
  </si>
  <si>
    <t>Pleasant Hill</t>
  </si>
  <si>
    <t>Diablo Valley College</t>
  </si>
  <si>
    <t>http://collegeofthedesert.edu/students/bursar/Pages/fees.aspx</t>
  </si>
  <si>
    <t>collegeofthedesert.edu/students/ar/Pages/default.aspx</t>
  </si>
  <si>
    <t>collegeofthedesert.edu/students/fa/Pages/default.aspx</t>
  </si>
  <si>
    <t>collegeofthedesert.edu</t>
  </si>
  <si>
    <t>Palm Desert</t>
  </si>
  <si>
    <t>College of the Desert</t>
  </si>
  <si>
    <t>http://www.deanza.edu/registration/cashier/fees.html</t>
  </si>
  <si>
    <t>www.deanza.edu/admissions/contact.html</t>
  </si>
  <si>
    <t>www.deanza.edu/financialaid/</t>
  </si>
  <si>
    <t>www.deanza.edu/</t>
  </si>
  <si>
    <t>Cupertino</t>
  </si>
  <si>
    <t>De Anza College</t>
  </si>
  <si>
    <t>Student Center fee is $1 per unit, up to a maximum of $10 per academic year, is only assessed for courses taken from the San Luis Obispo campus and has not been applied to the above fields as it is uncertain which campus a student may attend.</t>
  </si>
  <si>
    <t>http://www.cuesta.edu/student/aboutmoney/cashier/fees.html</t>
  </si>
  <si>
    <t>www.cuesta.edu/student/servs_classes/admrreg/</t>
  </si>
  <si>
    <t>www.cuesta.edu/student/aboutmoney/finaid/</t>
  </si>
  <si>
    <t>www.cuesta.edu</t>
  </si>
  <si>
    <t>San Luis Obispo</t>
  </si>
  <si>
    <t>Cuesta College</t>
  </si>
  <si>
    <t>http://www.craftonhills.edu/admissions-and-records/enroll/fee-information.php</t>
  </si>
  <si>
    <t>www.craftonhills.edu/Admissions_and_Records.aspx</t>
  </si>
  <si>
    <t>www.craftonhills.edu/Current_Students/Financial_Aid</t>
  </si>
  <si>
    <t>www.craftonhills.edu</t>
  </si>
  <si>
    <t>Yucaipa</t>
  </si>
  <si>
    <t>Crafton Hills College</t>
  </si>
  <si>
    <t>Student Representation fee of $1 per semester may be declined on religious, political, financial, or moral grounds and has not be included.</t>
  </si>
  <si>
    <t>www.crc.losrios.edu/Student_Services/Admissions.htm</t>
  </si>
  <si>
    <t>www.crc.losrios.edu/Student_Services/Financial_Aid.htm</t>
  </si>
  <si>
    <t>www.crc.losrios.edu/</t>
  </si>
  <si>
    <t>Cosumnes River College</t>
  </si>
  <si>
    <t>Student Representation fee is $1 per semester and is required of all students.</t>
  </si>
  <si>
    <t>http://www.contracosta.edu/home/frequently-asked-questions/student-fees/</t>
  </si>
  <si>
    <t>www.contracosta.edu/home/student-services/financial-aid/</t>
  </si>
  <si>
    <t>www.contracosta.edu</t>
  </si>
  <si>
    <t>San Pablo</t>
  </si>
  <si>
    <t>Contra Costa College</t>
  </si>
  <si>
    <t>Some fees are optional, certain classes have fees</t>
  </si>
  <si>
    <t>http://www.compton.edu/campusinformation/fees.aspx</t>
  </si>
  <si>
    <t>www.compton.edu</t>
  </si>
  <si>
    <t>Compton</t>
  </si>
  <si>
    <t>El Camino College-Compton Center</t>
  </si>
  <si>
    <t>http://www.citruscollege.edu/ar/Pages/FeesandTuition.aspx</t>
  </si>
  <si>
    <t>www.citruscollege.edu/ar/Pages/default.aspx</t>
  </si>
  <si>
    <t>www.citruscollege.edu/stdntsrv/finaid/Pages/default.aspx</t>
  </si>
  <si>
    <t>www.citruscollege.edu</t>
  </si>
  <si>
    <t>Glendora</t>
  </si>
  <si>
    <t>Citrus College</t>
  </si>
  <si>
    <t>http://www.chapman.edu/students/tuition-and-aid/SBS/current-tuition.aspx</t>
  </si>
  <si>
    <t>www.chapman.edu/admission/index.aspx</t>
  </si>
  <si>
    <t>www.chapman.edu/students/tuition-and-aid/financial-aid/index.aspx</t>
  </si>
  <si>
    <t>www.chapman.edu</t>
  </si>
  <si>
    <t>Orange</t>
  </si>
  <si>
    <t>Chapman University</t>
  </si>
  <si>
    <t>The transportation fee has a rate for part time students and a rate for full time students, I included the minimum value of the health fee as this amount would be manditory.</t>
  </si>
  <si>
    <t>http://www.chaffey.edu/cashier/fees.shtml</t>
  </si>
  <si>
    <t>www.chaffey.edu/admissions/index.shtml</t>
  </si>
  <si>
    <t>www.chaffey.edu/finaid/index.shtml</t>
  </si>
  <si>
    <t>www.chaffey.edu</t>
  </si>
  <si>
    <t>Rancho Cucamonga</t>
  </si>
  <si>
    <t>Chaffey College</t>
  </si>
  <si>
    <t>http://www.chabotcollege.edu/cost.asp</t>
  </si>
  <si>
    <t>www.chabotcollege.edu/Admissions/</t>
  </si>
  <si>
    <t>www.chabotcollege.edu/finaid/</t>
  </si>
  <si>
    <t>www.chabotcollege.edu</t>
  </si>
  <si>
    <t>Hayward</t>
  </si>
  <si>
    <t>Chabot College</t>
  </si>
  <si>
    <t>http://cms.cerritos.edu/admissions-and-records/fees/default.htm</t>
  </si>
  <si>
    <t>cms.cerritos.edu/admissions-and-records</t>
  </si>
  <si>
    <t>cms.cerritos.edu/financial-aid/</t>
  </si>
  <si>
    <t>www.cerritos.edu</t>
  </si>
  <si>
    <t>Norwalk</t>
  </si>
  <si>
    <t>Cerritos College</t>
  </si>
  <si>
    <t>The student center fee is $1/credit, up to $10 per year. I included this up to $10 for 10 credits in the fall term.</t>
  </si>
  <si>
    <t>https://www.canyons.edu/Offices/SBO/Pages/currentFees.aspx</t>
  </si>
  <si>
    <t>www.canyons.edu</t>
  </si>
  <si>
    <t>Santa Clarita</t>
  </si>
  <si>
    <t>College of the Canyons</t>
  </si>
  <si>
    <t>http://canadacollege.edu/fees/fees.php</t>
  </si>
  <si>
    <t>canadacollege.edu/admissions</t>
  </si>
  <si>
    <t>canadacollege.edu/financialaid</t>
  </si>
  <si>
    <t>canadacollege.edu</t>
  </si>
  <si>
    <t>Redwood City</t>
  </si>
  <si>
    <t>Canada College</t>
  </si>
  <si>
    <t>http://registrar.ucsc.edu/enrollment/part-time-program/</t>
  </si>
  <si>
    <t>https://registrar.sa.ucsb.edu/RegForms/Fees_2016-17.pdf</t>
  </si>
  <si>
    <t>www.admissions.ucsb.edu/</t>
  </si>
  <si>
    <t>www.finaid.ucsb.edu/</t>
  </si>
  <si>
    <t>www.ucsb.edu</t>
  </si>
  <si>
    <t>University of California-Santa Barbara</t>
  </si>
  <si>
    <t>University of California</t>
  </si>
  <si>
    <t>Flat rate ranges are as follows: $2,301.00 for 0 to 6.0 units; $3,450.00 for 6.1 or more units.</t>
  </si>
  <si>
    <t>http://csus.edu/aba/bursars-office/fees_deadlines_refunds.html#TUITION</t>
  </si>
  <si>
    <t>www.csus.edu/admissions/</t>
  </si>
  <si>
    <t>www.csus.edu/faid/</t>
  </si>
  <si>
    <t>www.csus.edu</t>
  </si>
  <si>
    <t>California State University-Sacramento</t>
  </si>
  <si>
    <t>Flat rate ranges are as follows: $2,081.00 for 0 to 6 units; $3,230.00 for 7 units or more.</t>
  </si>
  <si>
    <t>http://web.csulb.edu/depts/enrollment/registration/fees_basics.html</t>
  </si>
  <si>
    <t>www.csulb.edu/student-info/admissions.html</t>
  </si>
  <si>
    <t>www.csulb.edu/depts/enrollment/financial_aid/types_aid.html</t>
  </si>
  <si>
    <t>www.csulb.edu</t>
  </si>
  <si>
    <t>California State University-Long Beach</t>
  </si>
  <si>
    <t>Non-tuition fees are constant from 0 or more units, so it is given that they are per term. There are two flat fee ranges: $1,422 for 0 to 6 units; $2,188 for 6.1 or more units.</t>
  </si>
  <si>
    <t>http://www.csueastbay.edu/students/financing-your-education/paying-fees/tuition/index.html</t>
  </si>
  <si>
    <t>www20.csueastbay.edu/prospective/</t>
  </si>
  <si>
    <t>www20.csueastbay.edu/prospective/cost-and-financial-aid/index.html</t>
  </si>
  <si>
    <t>www.csueastbay.edu</t>
  </si>
  <si>
    <t>California State University-East Bay</t>
  </si>
  <si>
    <t>http://fresnostate.edu/adminserv/accountingservices/money/regfee-fall2016.html#tuition</t>
  </si>
  <si>
    <t>www.csufresno.edu</t>
  </si>
  <si>
    <t>Fresno</t>
  </si>
  <si>
    <t>California State University-Fresno</t>
  </si>
  <si>
    <t>http://www.csuchico.edu/bud/documents/Published%2016-17%20Fees%20Est.pdf</t>
  </si>
  <si>
    <t>www.csuchico.edu/admissions/</t>
  </si>
  <si>
    <t>www.csuchico.edu/fa/</t>
  </si>
  <si>
    <t>www.csuchico.edu</t>
  </si>
  <si>
    <t>Chico</t>
  </si>
  <si>
    <t>California State University-Chico</t>
  </si>
  <si>
    <t>Flat rate ranges are as follows: $2,215.00 for 0 to 6 units; $3,364.00 for more than 6 units.</t>
  </si>
  <si>
    <t>https://www.csustan.edu/sites/default/files/groups/Tuition%2C%20Fees%20%26%20Costs/documents/fees_flyer_for_fall_2016_rev_06_08_16.pdf</t>
  </si>
  <si>
    <t>www.csustan.edu/admissions</t>
  </si>
  <si>
    <t>www.csustan.edu/financial-aid-scholarships</t>
  </si>
  <si>
    <t>www.csustan.edu</t>
  </si>
  <si>
    <t>Turlock</t>
  </si>
  <si>
    <t>California State University-Stanislaus</t>
  </si>
  <si>
    <t>http://www.cabrillo.edu/services/ar/fees-fallspring.html</t>
  </si>
  <si>
    <t>www.cabrillo.edu/services/ar/</t>
  </si>
  <si>
    <t>www.cabrillo.edu/services/finaid/</t>
  </si>
  <si>
    <t>www.cabrillo.edu</t>
  </si>
  <si>
    <t>Aptos</t>
  </si>
  <si>
    <t>Cabrillo College</t>
  </si>
  <si>
    <t>https://www.butte.edu/highschool/parents/paying_for_college/tuition_and_fees.html</t>
  </si>
  <si>
    <t>www.butte.edu/admissions/</t>
  </si>
  <si>
    <t>www.butte.edu/financialaid/</t>
  </si>
  <si>
    <t>www.butte.edu</t>
  </si>
  <si>
    <t>Oroville</t>
  </si>
  <si>
    <t>Butte College</t>
  </si>
  <si>
    <t>http://web.arc.losrios.edu/catalog/Catalog.pdf</t>
  </si>
  <si>
    <t>www.arc.losrios.edu/prospective_students.htm</t>
  </si>
  <si>
    <t>www.arc.losrios.edu/Support_Services/Financial_Aid.htm</t>
  </si>
  <si>
    <t>www.arc.losrios.edu/</t>
  </si>
  <si>
    <t>American River College</t>
  </si>
  <si>
    <t>Student Center Fee is $1 per unit, up to a maximum of $10 per year for classes for classes held at the Santa Maria Campus. Cost of attendance assumed to be based on attendance at Santa Maria Campus.</t>
  </si>
  <si>
    <t>http://www.hancockcollege.edu/cashier_services/index.php</t>
  </si>
  <si>
    <t>www.hancockcollege.edu/admissions_records/index.php</t>
  </si>
  <si>
    <t>www.hancockcollege.edu/financial_aid/index.php</t>
  </si>
  <si>
    <t>www.hancockcollege.edu/</t>
  </si>
  <si>
    <t>Santa Maria</t>
  </si>
  <si>
    <t>Allan Hancock College</t>
  </si>
  <si>
    <t>http://www.academyart.edu/content/dam/assets/pdf/int-stud/undergraduate-tuition-fee-estimate-spring-fall-2015.pdf</t>
  </si>
  <si>
    <t>www.academyart.edu/admissions</t>
  </si>
  <si>
    <t>www.academyart.edu/finances/financial-aid-office</t>
  </si>
  <si>
    <t>www.academyart.edu</t>
  </si>
  <si>
    <t>Academy of Art University</t>
  </si>
  <si>
    <t>https://www.yc.edu/v5content/academics/tuition-fees.htm</t>
  </si>
  <si>
    <t>www.yc.edu/v5content/admissions/</t>
  </si>
  <si>
    <t>www.yc.edu/v5content/financial-aid/</t>
  </si>
  <si>
    <t>www.YC.EDU</t>
  </si>
  <si>
    <t>Prescott</t>
  </si>
  <si>
    <t>Yavapai College</t>
  </si>
  <si>
    <t>course fees may vary</t>
  </si>
  <si>
    <t>http://www.scottsdalecc.edu/admissions/tuition-fees</t>
  </si>
  <si>
    <t>www.scottsdalecc.edu</t>
  </si>
  <si>
    <t>Scottsdale Community College</t>
  </si>
  <si>
    <t>The rates vary depending on what kind of career the students chose.</t>
  </si>
  <si>
    <t>particular</t>
  </si>
  <si>
    <t>https://www.pima.edu/paying-for-school/costs/2017-tuition-resident.html</t>
  </si>
  <si>
    <t>www.pima.edu/new-students/apply/index.html</t>
  </si>
  <si>
    <t>www.pima.edu/paying-for-school/financial-aid/index.html</t>
  </si>
  <si>
    <t>www.pima.edu</t>
  </si>
  <si>
    <t>Tucson</t>
  </si>
  <si>
    <t>Pima Community College</t>
  </si>
  <si>
    <t>http://www.npc.edu/2016-17_tuition</t>
  </si>
  <si>
    <t>www.npc.edu/admissions</t>
  </si>
  <si>
    <t>www.npc.edu/financial-aid/scholarships</t>
  </si>
  <si>
    <t>www.npc.edu</t>
  </si>
  <si>
    <t>Holbrook</t>
  </si>
  <si>
    <t>Northland Pioneer College</t>
  </si>
  <si>
    <t>http://www.mohave.edu/admission-to-mcc/futurestudents/what-will-it-cost/</t>
  </si>
  <si>
    <t>http://catalog.mohave.edu/mime/media/view/20/4756/2015-16+Fees+Table.pdf</t>
  </si>
  <si>
    <t>www.mohave.edu/admission-to-mcc/</t>
  </si>
  <si>
    <t>www.mohave.edu/admission-to-mcc/financialaid/</t>
  </si>
  <si>
    <t>www.mohave.edu</t>
  </si>
  <si>
    <t>Kingman</t>
  </si>
  <si>
    <t>Mohave Community College</t>
  </si>
  <si>
    <t>There's a $15 per-semester registration fee.</t>
  </si>
  <si>
    <t>https://www.mesacc.edu/cashier-services/tuition-rates</t>
  </si>
  <si>
    <t>www.mesacc.edu</t>
  </si>
  <si>
    <t>Mesa</t>
  </si>
  <si>
    <t>Mesa Community College</t>
  </si>
  <si>
    <t>http://www.gatewaycc.edu/tuition</t>
  </si>
  <si>
    <t>www.gatewaycc.edu</t>
  </si>
  <si>
    <t>GateWay Community College</t>
  </si>
  <si>
    <t>https://www.gcu.edu/admissions/tuition-and-financing.php</t>
  </si>
  <si>
    <t>www.gcu.edu</t>
  </si>
  <si>
    <t>Grand Canyon University</t>
  </si>
  <si>
    <t>Registration Processing fee of $15 applies per semester, per college and has been assessed and added assuming one college chosen.</t>
  </si>
  <si>
    <t>https://business.maricopa.edu/sites/default/files/Adopted%20FY2016-17%20TF%20with%20Senior%20Rate%20and%20OOC_0.pdf</t>
  </si>
  <si>
    <t>http://www.gccaz.edu/tuition-fees</t>
  </si>
  <si>
    <t>www.gccaz.edu</t>
  </si>
  <si>
    <t>certain specialized courses had extra fees</t>
  </si>
  <si>
    <t>over 15</t>
  </si>
  <si>
    <t>https://www.eac.edu/Admissions/tuition.shtm#Tuition1617</t>
  </si>
  <si>
    <t>www.eac.edu</t>
  </si>
  <si>
    <t>Thatcher</t>
  </si>
  <si>
    <t>Eastern Arizona College</t>
  </si>
  <si>
    <t>http://www.cochise.edu/cfiles/files/9/2016-2017-tuition-and-fees.pdf</t>
  </si>
  <si>
    <t>www.cochise.edu/apply/</t>
  </si>
  <si>
    <t>www.cochise.edu/fa/</t>
  </si>
  <si>
    <t>www.cochise.edu</t>
  </si>
  <si>
    <t>Douglas</t>
  </si>
  <si>
    <t>Cochise County Community College District</t>
  </si>
  <si>
    <t>http://www.centralaz.edu/Home/Admissions/Paying_for_College/Tuition_and_Fees_16-17.htm</t>
  </si>
  <si>
    <t>centralaz.edu/Home/Admissions.htm</t>
  </si>
  <si>
    <t>centralaz.edu/home/admissions/paying_for_college/financial_aid.htm</t>
  </si>
  <si>
    <t>www.centralaz.edu</t>
  </si>
  <si>
    <t>Coolidge</t>
  </si>
  <si>
    <t>Central Arizona College</t>
  </si>
  <si>
    <t>to use tuition calculator you have to enter specs...these are the specs i entered...     Term: Fall 2016     Campus: South Campus     Academic Career: Undergraduate     Tuition Program: UA South Guaranteed Tuition Program Entered Fall 2016/Spring 2017     Academic Program: Not Listed Below     Residency: Resident</t>
  </si>
  <si>
    <t>does not specify</t>
  </si>
  <si>
    <t>These rates apply only to students enrolled in a UA South Campus program</t>
  </si>
  <si>
    <t>http://bursar.arizona.edu/students/fees</t>
  </si>
  <si>
    <t>admissions.arizona.edu</t>
  </si>
  <si>
    <t>financialaid.arizona.edu</t>
  </si>
  <si>
    <t>www.arizona.edu</t>
  </si>
  <si>
    <t>University of Arizona</t>
  </si>
  <si>
    <t>100-200 level students</t>
  </si>
  <si>
    <t>http://uaf.edu/finaid/costs/|</t>
  </si>
  <si>
    <t>www.uaf.edu/admissions/</t>
  </si>
  <si>
    <t>www.uaf.edu/finaid/</t>
  </si>
  <si>
    <t>www.uaf.edu</t>
  </si>
  <si>
    <t>Fairbanks</t>
  </si>
  <si>
    <t>University of Alaska Fairbanks</t>
  </si>
  <si>
    <t>University of Alaska System of Higher Education</t>
  </si>
  <si>
    <t>Lower division only (100-200 level courses), and it's very weird (see comments below, and make sure to look at the second source webpage)</t>
  </si>
  <si>
    <t>https://www.uaa.alaska.edu/students/registrar/registration/semester-expenses.cshtml</t>
  </si>
  <si>
    <t>https://catalog.uaa.alaska.edu/academicpoliciesprocesses/tuitionfees/#tuitionsummary</t>
  </si>
  <si>
    <t>www.uaa.alaska.edu/admissions/</t>
  </si>
  <si>
    <t>www.uaa.alaska.edu/financialaid/</t>
  </si>
  <si>
    <t>www.uaa.alaska.edu</t>
  </si>
  <si>
    <t>Anchorage</t>
  </si>
  <si>
    <t>University of Alaska Anchorage</t>
  </si>
  <si>
    <t>some students for particualr major's have extra fees for exams , insurance, and registration fees</t>
  </si>
  <si>
    <t>http://www.bscc.edu/financial-aid/tuition-fees|Some of these questions were a little hard to find especially the per term classes and per term cost I only found the truck driving school I don't know for sure if that is considered one term or not. Also there was no information on how many credit hours are a full time student, I couldn't find any information on just the classes and how many credit hours each class was typically they are in between 3-4 credit hours per class but finding that information on the website was difficult.</t>
  </si>
  <si>
    <t>www.bscc.edu/admissions/</t>
  </si>
  <si>
    <t>www.bscc.edu/financialaid/</t>
  </si>
  <si>
    <t>www.bscc.edu</t>
  </si>
  <si>
    <t>Jasper</t>
  </si>
  <si>
    <t>Bevill State Community College</t>
  </si>
  <si>
    <t>Online rates</t>
  </si>
  <si>
    <t>http://www.trenholmstate.edu/current-students/homecopy-tuition-fees.cms|</t>
  </si>
  <si>
    <t>www.trenholmstate.edu</t>
  </si>
  <si>
    <t>Montgomery</t>
  </si>
  <si>
    <t>H Councill Trenholm State Community College</t>
  </si>
  <si>
    <t>http://www.bishop.edu/financial-affairs/tuition-fees.html|</t>
  </si>
  <si>
    <t>www.bishop.edu/admissions.html</t>
  </si>
  <si>
    <t>www.bishop.edu/financial-affairs/financial-aid.html</t>
  </si>
  <si>
    <t>www.bishop.edu</t>
  </si>
  <si>
    <t>Mobile</t>
  </si>
  <si>
    <t>Bishop State Community College</t>
  </si>
  <si>
    <t>http://www.rstc.edu/docs/Tuition_Policy.pdf|liabiliity insurance is only needed for Nursing and Nursing Assistant students</t>
  </si>
  <si>
    <t>www.rstc.edu</t>
  </si>
  <si>
    <t>Evergreen</t>
  </si>
  <si>
    <t>Reid State Technical College</t>
  </si>
  <si>
    <t>All students</t>
  </si>
  <si>
    <t>http://www.nacc.edu/about-nacc/college-offices/business-office/tuition-and-fees|Fees appear to be included in tuition</t>
  </si>
  <si>
    <t>www.nacc.edu</t>
  </si>
  <si>
    <t>Rainsville</t>
  </si>
  <si>
    <t>Northeast Alabama Community College</t>
  </si>
  <si>
    <t>https://www.una.edu/tuition/docs/Estimated%20Tuition%20Cost.pdf|</t>
  </si>
  <si>
    <t>www.una.edu/admission</t>
  </si>
  <si>
    <t>www.una.edu/financial-aid/index.html</t>
  </si>
  <si>
    <t>www.una.edu</t>
  </si>
  <si>
    <t>University of North Alabama</t>
  </si>
  <si>
    <t>http://www.lbwcc.edu/sites/lbw/Uploads/files/Business%20Office/FALL%202016/2016%20Fall%20Tuition%20Fee%20Chart.pdf|Thank you very much for choosing to pay an acceptable wage. The work is appreciated!</t>
  </si>
  <si>
    <t>www.lbwcc.edu/student_services/admissions.aspx</t>
  </si>
  <si>
    <t>www.lbwcc.edu/financial_aid.aspx</t>
  </si>
  <si>
    <t>www.lbwcc.edu</t>
  </si>
  <si>
    <t>Andalusia</t>
  </si>
  <si>
    <t>Lurleen B Wallace Community College</t>
  </si>
  <si>
    <t>http://college-tuition.startclass.com/l/32/Jefferson-State-Community-College</t>
  </si>
  <si>
    <t>http://www.jeffersonstate.edu/financial/tuition/|I tried my damnest to give the most accurate information possible</t>
  </si>
  <si>
    <t>www.jeffstateonline.com/enroll</t>
  </si>
  <si>
    <t>www.jeffstateonline.com/financial/</t>
  </si>
  <si>
    <t>www.jeffstateonline.com</t>
  </si>
  <si>
    <t>Birmingham</t>
  </si>
  <si>
    <t>Jefferson State Community College</t>
  </si>
  <si>
    <t>http://www.jdcc.edu/catalog/CurrentCatalog.pdf#page=24|reserve fund fee of $1/credit hour, $9 technology fee/hour, $9/hour facility renewal fee, and $4 for student insurance</t>
  </si>
  <si>
    <t>www.jdcc.edu/admissions/</t>
  </si>
  <si>
    <t>www.jdcc.edu/finaid/</t>
  </si>
  <si>
    <t>www.jdcc.edu</t>
  </si>
  <si>
    <t>Brewton</t>
  </si>
  <si>
    <t>Jefferson Davis Community College</t>
  </si>
  <si>
    <t>http://www.drakestate.edu/admissions/tuition_fees.aspx|</t>
  </si>
  <si>
    <t>www.drakestate.edu/admissions.aspx</t>
  </si>
  <si>
    <t>www.drakestate.edu/admissions/financial_aid.aspx</t>
  </si>
  <si>
    <t>www.drakestate.edu</t>
  </si>
  <si>
    <t>J F Drake State Community and Technical College</t>
  </si>
  <si>
    <t>http://wccs.edu/home/admissions/financial-aid/fees-and-charges/|confuse with range of course load where per term fees</t>
  </si>
  <si>
    <t>wccs.edu/home/admissions/</t>
  </si>
  <si>
    <t>wccs.edu/home/admissions/financial-aid/</t>
  </si>
  <si>
    <t>www.wccs.edu</t>
  </si>
  <si>
    <t>Selma</t>
  </si>
  <si>
    <t>George C Wallace State Community College-Selma</t>
  </si>
  <si>
    <t>http://www.wallacestate.edu/financial-aid/tuition-and-fees|</t>
  </si>
  <si>
    <t>www.wallacestate.edu/Admissions/index</t>
  </si>
  <si>
    <t>www.wallacestate.edu/Financial-Aid/index</t>
  </si>
  <si>
    <t>www.wallacestate.edu</t>
  </si>
  <si>
    <t>Hanceville</t>
  </si>
  <si>
    <t>George C Wallace State Community College-Hanceville</t>
  </si>
  <si>
    <t>https://www.gadsdenstate.edu/sites/default/files/u25/busDiv%20Tuition%20Fees%20Refunds.pdf|</t>
  </si>
  <si>
    <t>www.gadsdenstate.edu/faculty-and-staff/admissions.php</t>
  </si>
  <si>
    <t>www.gadsdenstate.edu/current-students/financial-aid/index.php</t>
  </si>
  <si>
    <t>www.gadsdenstate.edu</t>
  </si>
  <si>
    <t>Gadsden</t>
  </si>
  <si>
    <t>Gadsden State Community College</t>
  </si>
  <si>
    <t>http://www.faulknerstate.edu/tuition.aspx|</t>
  </si>
  <si>
    <t>www.faulknerstate.edu</t>
  </si>
  <si>
    <t>Bay Minette</t>
  </si>
  <si>
    <t>James H Faulkner State Community College</t>
  </si>
  <si>
    <t>https://www.escc.edu/index.php/business-office/tuition-fees</t>
  </si>
  <si>
    <t>https://www.escc.edu/index.php/business-office/tuition-fees-table|There were no Per term charges total fees</t>
  </si>
  <si>
    <t>www.escc.edu</t>
  </si>
  <si>
    <t>Enterprise</t>
  </si>
  <si>
    <t>Enterprise State Community College</t>
  </si>
  <si>
    <t>http://www.cv.edu/futurestudents/tuition/|</t>
  </si>
  <si>
    <t>www.cv.edu/?page_id=252</t>
  </si>
  <si>
    <t>www.cv.edu/?page_id=142</t>
  </si>
  <si>
    <t>www.cv.edu</t>
  </si>
  <si>
    <t>Phenix City</t>
  </si>
  <si>
    <t>Chattahoochee Valley Community College</t>
  </si>
  <si>
    <t>A PARTICULAR MAJOR</t>
  </si>
  <si>
    <t>http://www.auburn.edu/admissions/tuition/costofattendance.html</t>
  </si>
  <si>
    <t>http://auburn.edu/bannerappdev/tuition/|Define words in question. ("term" was confusing after thinking about semester amount, the question asked term amount so just got confused)</t>
  </si>
  <si>
    <t>www.auburn.edu/admissions/</t>
  </si>
  <si>
    <t>www.auburn.edu/administration/business_office/finaid/</t>
  </si>
  <si>
    <t>www.auburn.edu</t>
  </si>
  <si>
    <t>Auburn</t>
  </si>
  <si>
    <t>Auburn University</t>
  </si>
  <si>
    <t>Undergraduate students only</t>
  </si>
  <si>
    <t>http://www.alasu.edu/cost-aid/tuition--costs/index.aspx</t>
  </si>
  <si>
    <t>http://www.alasu.edu/cost-aid/tuition--costs/student-accounts/tuition-and-fees/index.aspx|The cost for the "general university fee" is only $571 for 1-5 credit hours, so there still is one, but only halved for less than half-time. Also, credit hours in excess of 18 are only $139 per hour.</t>
  </si>
  <si>
    <t>www.alasu.edu/admissions/index.aspx</t>
  </si>
  <si>
    <t>www.alasu.edu/cost-aid/index.aspx</t>
  </si>
  <si>
    <t>www.alasu.edu</t>
  </si>
  <si>
    <t>Alabama State University</t>
  </si>
  <si>
    <t>ll</t>
  </si>
  <si>
    <t>http://www.aamu.edu/Academics/alns/crp/Documents/Tuition%20%20Fees%202015%20-%202016.pdf|</t>
  </si>
  <si>
    <t>www.aamu.edu/admissions/pages/default.aspx</t>
  </si>
  <si>
    <t>www.aamu.edu/Admissions/fincialaid/Pages/default.aspx</t>
  </si>
  <si>
    <t>www.aamu.edu/</t>
  </si>
  <si>
    <t>Alabama A &amp; M University</t>
  </si>
  <si>
    <t>admissions.uah.edu/</t>
  </si>
  <si>
    <t>finaid.uah.edu/</t>
  </si>
  <si>
    <t>www.uah.edu</t>
  </si>
  <si>
    <t>University of Alabama in Huntsville</t>
  </si>
  <si>
    <t>The University of Alabama System</t>
  </si>
  <si>
    <t>http://www.uah.edu/bursar/tuition|</t>
  </si>
  <si>
    <t>All undergraduate students except those admitted to the Gadsden Campus or in a Distance Degree Program.</t>
  </si>
  <si>
    <t>https://studentaccounts.ua.edu/tuition-rates/#undergrad|*The rates for 1-4 hour enrollments do not include activity, recreation, athletic privileges, nor health services. A student may purchase health center services for $149.00.</t>
  </si>
  <si>
    <t>gobama.ua.edu</t>
  </si>
  <si>
    <t>financialaid.ua.edu</t>
  </si>
  <si>
    <t>www.ua.edu/</t>
  </si>
  <si>
    <t>Tuscaloosa</t>
  </si>
  <si>
    <t>The University of Alabama</t>
  </si>
  <si>
    <t>Accounting (BSA)</t>
  </si>
  <si>
    <t>https://www.herzing.edu/tuition-cost/birmingham-tuition-cost-program|</t>
  </si>
  <si>
    <t>www.herzing.edu/</t>
  </si>
  <si>
    <t>Herzing University-Birmingham</t>
  </si>
  <si>
    <t>Herzing Inc.</t>
  </si>
  <si>
    <t>n</t>
  </si>
  <si>
    <t>http://www.cacc.edu/wp-content/uploads/2016/09/2016-17-Central-Alabama-Community-College-Catalog.-Final3.pdf.pdf|</t>
  </si>
  <si>
    <t>www.cacc.edu/index.php?submenu=Admissions&amp;src=gendocs&amp;ref=Admissions&amp;category=Admissions</t>
  </si>
  <si>
    <t>www.cacc.edu/index.php?submenu=Financial_Aid&amp;src=gendocs&amp;ref=Financial%20Aid&amp;category=Financial%20Aid</t>
  </si>
  <si>
    <t>www.cacc.edu</t>
  </si>
  <si>
    <t>Alexander City</t>
  </si>
  <si>
    <t>Central Alabama Community College</t>
  </si>
  <si>
    <t>https://www.avc.edu/studentservices/adminrec/tuition#enrollmentfees</t>
  </si>
  <si>
    <t>www.avc.edu/studentservices/adminrec/</t>
  </si>
  <si>
    <t>www.avc.edu/studentservices/finaid/</t>
  </si>
  <si>
    <t>www.avc.edu</t>
  </si>
  <si>
    <t>Antelope Valley College</t>
  </si>
  <si>
    <t>Other fees are not for ALL students such as summer semester fees and health insurance fees that are waivable and for 7+ credit hour students.</t>
  </si>
  <si>
    <t>http://www.apu.edu/undergraduate-admissions/tuition/</t>
  </si>
  <si>
    <t>www.apu.edu/admissions/</t>
  </si>
  <si>
    <t>www.apu.edu/sfs/</t>
  </si>
  <si>
    <t>www.apu.edu</t>
  </si>
  <si>
    <t>Azusa</t>
  </si>
  <si>
    <t>Azusa Pacific University</t>
  </si>
  <si>
    <t>Page is a little vague .. Student Representation Fee $1.00.. not specified  if that is per credit ( I added it the per credit cost)</t>
  </si>
  <si>
    <t>https://www.bakersfieldcollege.edu/admissions/tuition-fees</t>
  </si>
  <si>
    <t>www.bakersfieldcollege.edu/admissions/</t>
  </si>
  <si>
    <t>www.bakersfieldcollege.edu/finaid/</t>
  </si>
  <si>
    <t>www.bakersfieldcollege.edu/</t>
  </si>
  <si>
    <t>Bakersfield</t>
  </si>
  <si>
    <t>Bakersfield College</t>
  </si>
  <si>
    <t>http://www.csub.edu/FinAid/_files/Final_Fee_Detail_2016.pdf</t>
  </si>
  <si>
    <t>www.csub.edu/Admissions/</t>
  </si>
  <si>
    <t>www.csub.edu/FinAid/</t>
  </si>
  <si>
    <t>www.csub.edu</t>
  </si>
  <si>
    <t>California State University-Bakersfield</t>
  </si>
  <si>
    <t>There are two flat rate bands, part time and full time, split at 6 units. Deducted non-mandatory Student Involvement And Representation Fee.</t>
  </si>
  <si>
    <t>Nursing students are exempt from certain fees. There is also a variable schedule of Course Materials fees, rates not specified.</t>
  </si>
  <si>
    <t>http://www4.csudh.edu/Assets/CSUDH-Sites/Accounting-Services/docs/Student%20Fee%20Schedule%20AY1617.pdf</t>
  </si>
  <si>
    <t>http://www4.csudh.edu/accounting-services/student-financial-services/term-fees-information</t>
  </si>
  <si>
    <t>www.csudh.edu/StudentAffairs/admissionsrecords/</t>
  </si>
  <si>
    <t>www.csudh.edu/studentaffairs/financialaid/</t>
  </si>
  <si>
    <t>www.csudh.edu</t>
  </si>
  <si>
    <t>Carson</t>
  </si>
  <si>
    <t>California State University-Dominguez Hills</t>
  </si>
  <si>
    <t>Flat fee ranges are as follows: $2,142.00 for 0 to 6.0 units; $3,291.00 for 6.1 or more units.</t>
  </si>
  <si>
    <t>http://www.csun.edu/sites/default/files/FeePaymentFlyer.pdf</t>
  </si>
  <si>
    <t>http://www.csun.edu/stufin/tuition</t>
  </si>
  <si>
    <t>www.csun.edu/admissions-records/</t>
  </si>
  <si>
    <t>www.csun.edu/financialaid/</t>
  </si>
  <si>
    <t>www.csun.edu</t>
  </si>
  <si>
    <t>Northridge</t>
  </si>
  <si>
    <t>California State University-Northridge</t>
  </si>
  <si>
    <t>Flat fee ranges are as follows: $2,028.44 for 0 to 6.0 units; $3,177.44 for 6.1 or more units.</t>
  </si>
  <si>
    <t>http://www.calstatela.edu/sfinserv/fall-semester-2016-tuition-and-fees</t>
  </si>
  <si>
    <t>www.calstatela.edu/univ/admiss/</t>
  </si>
  <si>
    <t>www.calstatela.edu/univ/finaid/</t>
  </si>
  <si>
    <t>www.calstatela.edu</t>
  </si>
  <si>
    <t>California State University-Los Angeles</t>
  </si>
  <si>
    <t>http://www.hcc.commnet.edu/register/easy/pages/tuitionFeesGridF16.asp</t>
  </si>
  <si>
    <t>www.hctc.commnet.edu/admissions/index.asp</t>
  </si>
  <si>
    <t>www.hcc.commnet.edu/finaid/index.asp</t>
  </si>
  <si>
    <t>www.hcc.commnet.edu</t>
  </si>
  <si>
    <t>Bridgeport</t>
  </si>
  <si>
    <t>Housatonic Community College</t>
  </si>
  <si>
    <t>Instate tuition-$100 added after 17 credit for excess tuition</t>
  </si>
  <si>
    <t>https://www.manchestercc.edu/enrollment/paying-for-college/tuition-and-fees/</t>
  </si>
  <si>
    <t>www.manchestercc.edu/enrollment/admissions/</t>
  </si>
  <si>
    <t>www.manchestercc.edu/students/financial/</t>
  </si>
  <si>
    <t>www.manchestercc.edu/</t>
  </si>
  <si>
    <t>Manchester Community College</t>
  </si>
  <si>
    <t>https://www.dtcc.edu/admissions-financial-aid/tuition-fees</t>
  </si>
  <si>
    <t>https://www.dtcc.edu/admissions-financial-aid</t>
  </si>
  <si>
    <t>https://www.dtcc.edu/our-campuses/georgetown</t>
  </si>
  <si>
    <t>Georgetown</t>
  </si>
  <si>
    <t>Delaware Technical Community College-Owens</t>
  </si>
  <si>
    <t>DE</t>
  </si>
  <si>
    <t>THANK YOU</t>
  </si>
  <si>
    <t>NO</t>
  </si>
  <si>
    <t>http://www.gwinnetttech.edu/enrollment/financial-aid/tuition-fees/</t>
  </si>
  <si>
    <t>www.gwinnetttech.edu/content.cfm?PageCode=admin_req</t>
  </si>
  <si>
    <t>www.gwinnetttech.edu/content.cfm?PageCode=fin_aid</t>
  </si>
  <si>
    <t>www.GwinnettTech.edu</t>
  </si>
  <si>
    <t>Lawrenceville</t>
  </si>
  <si>
    <t>Gwinnett Technical College</t>
  </si>
  <si>
    <t>http://www.ccc.edu/colleges/kennedy/departments/Pages/Tuition-and-Fees.aspx</t>
  </si>
  <si>
    <t>www.ccc.edu/colleges/kennedy/departments/Pages/Admissions.aspx</t>
  </si>
  <si>
    <t>www.ccc.edu/colleges/kennedy/departments/Pages/Financial-Aid.aspx</t>
  </si>
  <si>
    <t>www.ccc.edu/colleges/kennedy/pages/default.aspx</t>
  </si>
  <si>
    <t>City Colleges of Chicago-Kennedy-King College</t>
  </si>
  <si>
    <t>multiple flat rates for course loads: One course only=$898.50, 5-11 credit hours=$1678.50, 12+ credit hours=$2754.50</t>
  </si>
  <si>
    <t>http://ccc.edu/departments/Documents/AcademicCatalog_2016-17.pdf</t>
  </si>
  <si>
    <t>http://www.ccc.edu/departments/Pages/Tuition-and-Fees.aspx</t>
  </si>
  <si>
    <t>ccc.edu/colleges/wright/departments/Pages/Admissions.aspx</t>
  </si>
  <si>
    <t>ccc.edu/colleges/wright/departments/Pages/Financial-Aid.aspx</t>
  </si>
  <si>
    <t>ccc.edu/colleges/wright/pages/default.aspx</t>
  </si>
  <si>
    <t>City Colleges of Chicago-Wilbur Wright College</t>
  </si>
  <si>
    <t>Ranges varied for some term fee</t>
  </si>
  <si>
    <t>http://ccc.edu/colleges/truman/departments/Pages/Tuition-and-Fees.aspx</t>
  </si>
  <si>
    <t>ccc.edu/colleges/truman/departments/Pages/Admissions.aspx</t>
  </si>
  <si>
    <t>ccc.edu/colleges/truman/departments/Pages/Financial-Aid.aspx</t>
  </si>
  <si>
    <t>ccc.edu/colleges/truman/pages/default.aspx</t>
  </si>
  <si>
    <t>City Colleges of Chicago-Harry S Truman College</t>
  </si>
  <si>
    <t>Estrella Mountain Community College</t>
  </si>
  <si>
    <t>Avondale</t>
  </si>
  <si>
    <t>www.estrellamountain.edu</t>
  </si>
  <si>
    <t>https://www.estrellamountain.edu/students/tuition-and-fees</t>
  </si>
  <si>
    <t>Heartland Community College</t>
  </si>
  <si>
    <t>www.heartland.edu</t>
  </si>
  <si>
    <t>www.heartland.edu/financialAid/</t>
  </si>
  <si>
    <t>www.heartland.edu/enroll/</t>
  </si>
  <si>
    <t>http://www.heartland.edu/payingForCollege/cost/index.html</t>
  </si>
  <si>
    <t>Santiago Canyon College</t>
  </si>
  <si>
    <t>www.sccollege.edu/Pages/default.aspx</t>
  </si>
  <si>
    <t>www.sccollege.edu/studentservices/financialaid/Pages/default.aspx</t>
  </si>
  <si>
    <t>www.sccollege.edu/StudentServices/Admissions/Pages/default.aspx</t>
  </si>
  <si>
    <t>http://www.sccollege.edu/StudentServices/FinancialAid/Documents/Budget%20COA%2016-17%20-Final.pdf</t>
  </si>
  <si>
    <t>Frontier Community College</t>
  </si>
  <si>
    <t>Fairfield</t>
  </si>
  <si>
    <t>www.iecc.edu/fcc</t>
  </si>
  <si>
    <t>www.iecc.edu/financial</t>
  </si>
  <si>
    <t>www.iecc.edu/admissions</t>
  </si>
  <si>
    <t>http://www.iecc.edu/page.php?page=TUIT_FEES</t>
  </si>
  <si>
    <t>Includes Facilities Usage Fee and Technology Fee</t>
  </si>
  <si>
    <t>Minnesota School of Business Inc</t>
  </si>
  <si>
    <t>Minnesota School of Business-Brooklyn Center</t>
  </si>
  <si>
    <t>Brooklyn Center</t>
  </si>
  <si>
    <t>www.msbcollege.edu/</t>
  </si>
  <si>
    <t>http://www.msbcollege.edu/college-admissions/financial-aid/tuition-fees/</t>
  </si>
  <si>
    <t>class fees may vary</t>
  </si>
  <si>
    <t>South Texas College</t>
  </si>
  <si>
    <t>McAllen</t>
  </si>
  <si>
    <t>www.southtexascollege.edu</t>
  </si>
  <si>
    <t>studentservices.southtexascollege.edu/finaid/</t>
  </si>
  <si>
    <t>studentservices.southtexascollege.edu/admissions/</t>
  </si>
  <si>
    <t>http://finance.southtexascollege.edu/businessoffice/cashiers/rates_2016-2017.html</t>
  </si>
  <si>
    <t>California State University-Monterey Bay</t>
  </si>
  <si>
    <t>Seaside</t>
  </si>
  <si>
    <t>www.csumb.edu</t>
  </si>
  <si>
    <t>financialaid.csumb.edu/financial-aid-home</t>
  </si>
  <si>
    <t>admissions.csumb.edu/admissions-home</t>
  </si>
  <si>
    <t>https://csumb.edu/catalog/2016-17-tuition-fees-and-deadlines</t>
  </si>
  <si>
    <t>Leech Lake Tribal College</t>
  </si>
  <si>
    <t>Cass Lake</t>
  </si>
  <si>
    <t>www.lltc.edu</t>
  </si>
  <si>
    <t>www.lltc.edu/financial-aid/financial-aid.htm</t>
  </si>
  <si>
    <t>www.lltc.edu/admissions/admissions.htm</t>
  </si>
  <si>
    <t>http://lltc.edu/tuition-fees/</t>
  </si>
  <si>
    <t>Maine Community College System</t>
  </si>
  <si>
    <t>York County Community College</t>
  </si>
  <si>
    <t>Wells</t>
  </si>
  <si>
    <t>www.yccc.edu</t>
  </si>
  <si>
    <t>www.yccc.edu/admissions-aid/paying-college/tuition-fees/</t>
  </si>
  <si>
    <t>www.yccc.edu/FutureStudents/Admissions</t>
  </si>
  <si>
    <t>http://www.yccc.edu/admissions-aid/paying-college/tuition-fees/fees/</t>
  </si>
  <si>
    <t>This is for lecture courses.  Lab course have an additional 9.20 per credit hour charge</t>
  </si>
  <si>
    <t>http://www.yccc.edu/admissions-aid/paying-college/tuition-fees/</t>
  </si>
  <si>
    <t>Embry-Riddle Aeronautical University-Worldwide</t>
  </si>
  <si>
    <t>www.erau.edu</t>
  </si>
  <si>
    <t>worldwide.erau.edu/finance/financial-aid/index.html</t>
  </si>
  <si>
    <t>worldwide.erau.edu/admissions/index.html</t>
  </si>
  <si>
    <t>http://daytonabeach.erau.edu/admissions/estimated-costs/index.html</t>
  </si>
  <si>
    <t>There is no breakdown for fees for part-time students, but fees total $747 for the fall semester, although it does not specify whether this is the same for part time students.  I did include it in the part time tuition.</t>
  </si>
  <si>
    <t>Klamath Community College</t>
  </si>
  <si>
    <t>Klamath Falls</t>
  </si>
  <si>
    <t>https://www.klamathcc.edu</t>
  </si>
  <si>
    <t>https://www.klamathcc.edu/Admissions/Financial-Aid.aspx</t>
  </si>
  <si>
    <t>https://www.klamathcc.edu/Admissions.aspx</t>
  </si>
  <si>
    <t>https://www.klamathcc.edu/Admissions/Tuition-and-Fees</t>
  </si>
  <si>
    <t>Florida Gulf Coast University</t>
  </si>
  <si>
    <t>www.fgcu.edu</t>
  </si>
  <si>
    <t>www.fgcu.edu/AS/FinancialAid/</t>
  </si>
  <si>
    <t>www.fgcu.edu/admissions.asp</t>
  </si>
  <si>
    <t>http://www.fgcu.edu/Cashiers/tanfdetails.asp</t>
  </si>
  <si>
    <t>Total Per Credit Hour from chart</t>
  </si>
  <si>
    <t>South Louisiana Community College</t>
  </si>
  <si>
    <t>solacc.edu/</t>
  </si>
  <si>
    <t>solacc.edu/admissions/financial-aid</t>
  </si>
  <si>
    <t>solacc.edu/admissions</t>
  </si>
  <si>
    <t>http://solacc.edu/students/student-accounts/tuition-and-fees</t>
  </si>
  <si>
    <t>University of Phoenix-Maryland</t>
  </si>
  <si>
    <t>http://www.phoenix.edu/tuition_and_financial_options/financial-plan-services/review-tuition-and-expenses</t>
  </si>
  <si>
    <t>AR</t>
  </si>
  <si>
    <t>Arkansas State University System</t>
  </si>
  <si>
    <t>Arkansas State University-Newport</t>
  </si>
  <si>
    <t>Newport</t>
  </si>
  <si>
    <t>www.asun.edu</t>
  </si>
  <si>
    <t>www.asun.edu/financial_aid</t>
  </si>
  <si>
    <t>https://portal.asun.edu/ICS/Admissions/</t>
  </si>
  <si>
    <t>http://www.asun.edu/tuition_and_fees</t>
  </si>
  <si>
    <t>Grantham University</t>
  </si>
  <si>
    <t>Lenexa</t>
  </si>
  <si>
    <t>www.grantham.edu/</t>
  </si>
  <si>
    <t>www.grantham.edu/online-college-tuition/financial-aid/</t>
  </si>
  <si>
    <t>www.grantham.edu/online-college-admissions/</t>
  </si>
  <si>
    <t>http://www.grantham.edu/online-college-tuition/online-tuition-rates/</t>
  </si>
  <si>
    <t>There is also a $100 graduation fee, but it does not specify if this is charged in the first year or the graduation year</t>
  </si>
  <si>
    <t>Everest College-Tacoma</t>
  </si>
  <si>
    <t>www.everest.edu/campus/tacoma</t>
  </si>
  <si>
    <t>http://docs.everest.edu/campus/tacoma/Tacoma%202016%20Catalog,%20Volume%20I,%20Version%20III%2008%2031%2016.pdf</t>
  </si>
  <si>
    <t>Career Education Corporation</t>
  </si>
  <si>
    <t>Colorado Technical University-Online</t>
  </si>
  <si>
    <t>www.coloradotech.edu/CTU-Online</t>
  </si>
  <si>
    <t>www.coloradotech.edu/Tuition-and-Financial-Aid/Online</t>
  </si>
  <si>
    <t>www.coloradotech.edu/Admissions/Online</t>
  </si>
  <si>
    <t>http://www.coloradotech.edu/admissions/~/media/pdf/tuition_schedule.pdf</t>
  </si>
  <si>
    <t>$325 per hour plus one time tech fee of 125</t>
  </si>
  <si>
    <t>American InterContinental University-Online</t>
  </si>
  <si>
    <t>Schaumburg</t>
  </si>
  <si>
    <t>www.aiuniv.edu</t>
  </si>
  <si>
    <t>www.aiuniv.edu/admissions-financial-aid/financial-resources</t>
  </si>
  <si>
    <t>www.aiuniv.edu/admissions-financial-aid/admissions</t>
  </si>
  <si>
    <t>http://catalog.careered.com/~/media/Catalogs/aiu_main/fees_online.ashx</t>
  </si>
  <si>
    <t>Includes Technology Fee, $125 per term</t>
  </si>
  <si>
    <t>Education Corporation of America</t>
  </si>
  <si>
    <t>Virginia College-Mobile</t>
  </si>
  <si>
    <t>www.vc.edu/campus/mobile-alabama-college.cfm</t>
  </si>
  <si>
    <t>www.vc.edu</t>
  </si>
  <si>
    <t>Each credit hour under 15 is $374.00. Any credit hour at or above 15 is $187.00. For example 18 credit hours: (14 x $374.00) + (4 x $187.00) = $5984.00. Then we add the total fee of $1142.00 to get $7126.00.</t>
  </si>
  <si>
    <t>http://accounting.vcu.edu/tuition/calculator/</t>
  </si>
  <si>
    <t>Employment Services Inc.</t>
  </si>
  <si>
    <t>Centura Institute</t>
  </si>
  <si>
    <t>www.centuracollege.edu</t>
  </si>
  <si>
    <t>http://www.collegeview.com/schools/centura-institute/tuition</t>
  </si>
  <si>
    <t>http://college-tuition.startclass.com/l/6229/Centura-Institute</t>
  </si>
  <si>
    <t>West Virginia Community and Technical College System</t>
  </si>
  <si>
    <t>Blue Ridge Community and Technical College</t>
  </si>
  <si>
    <t>Martinsburg</t>
  </si>
  <si>
    <t>www.blueridgectc.edu</t>
  </si>
  <si>
    <t>www.blueridgectc.edu/financial-aid</t>
  </si>
  <si>
    <t>www.blueridgectc.edu/future-students/applying-to-the-ridge</t>
  </si>
  <si>
    <t>http://www.blueridgectc.edu/financial-aid/tuition-fees/</t>
  </si>
  <si>
    <t>The cost per credit hour is $161.00.</t>
  </si>
  <si>
    <t>Georgia Gwinnett College</t>
  </si>
  <si>
    <t>www.ggc.edu</t>
  </si>
  <si>
    <t>www.ggc.edu/admissions/tuition-and-fees-and-financial-aid</t>
  </si>
  <si>
    <t>www.ggc.edu/admissions</t>
  </si>
  <si>
    <t>http://www.ggc.edu/admissions/tuition-and-fees-and-financial-aid/student-accounts/tuition-and-fees/</t>
  </si>
  <si>
    <t>Reviewers correction of $1922.00 did not include fees.</t>
  </si>
  <si>
    <t>15+</t>
  </si>
  <si>
    <t>West Hills College-Lemoore</t>
  </si>
  <si>
    <t>Lemoore</t>
  </si>
  <si>
    <t>www.westhillscollege.com</t>
  </si>
  <si>
    <t>http://www.westhillscollege.com/lemoore/admission/enroll_fees.asp</t>
  </si>
  <si>
    <t>University of Alabama at Birmingham</t>
  </si>
  <si>
    <t>www.uab.edu</t>
  </si>
  <si>
    <t>www.uab.edu/students/paying-for-college</t>
  </si>
  <si>
    <t>www.uab.edu/students/undergraduate-admissions</t>
  </si>
  <si>
    <t>One semester of course work cost $544.00, each additional semester hour is $316.00. Calculation for 15 hours, (14 credit hours x 316.00) + 544.00 (first credit hour) = 4968.00</t>
  </si>
  <si>
    <t>Arts &amp; Science, Business, Education, and Engineering.</t>
  </si>
  <si>
    <t>http://www.uab.edu/students/paying-for-college/images/documents/tuition-and-fees-2016-2017.pdf</t>
  </si>
  <si>
    <t>University of South Florida-St Petersburg</t>
  </si>
  <si>
    <t>St. Petersburg</t>
  </si>
  <si>
    <t>www.usfsp.edu</t>
  </si>
  <si>
    <t>www.usfsp.edu/undergrad/scholarships-financial-aid</t>
  </si>
  <si>
    <t>www.usfsp.edu/undergrad/admissions</t>
  </si>
  <si>
    <t>Athens State University</t>
  </si>
  <si>
    <t>www.athens.edu</t>
  </si>
  <si>
    <t>www.athens.edu/financial</t>
  </si>
  <si>
    <t>www.athens.edu/admissions</t>
  </si>
  <si>
    <t>http://www.athens.edu/student-accounts/tuition/</t>
  </si>
  <si>
    <t>Jacksonville State University</t>
  </si>
  <si>
    <t>www.jsu.edu/</t>
  </si>
  <si>
    <t>www.jsu.edu/finaid/</t>
  </si>
  <si>
    <t>www.jsu.edu/admissions/</t>
  </si>
  <si>
    <t>http://www.jsu.edu/admissions/costs.html</t>
  </si>
  <si>
    <t>Strayer University-Alabama</t>
  </si>
  <si>
    <t>www.strayer.edu/alabama/birmingham</t>
  </si>
  <si>
    <t>Each course is equivalent to 4.5 credit hours. On average, students will need 20 courses to attain an associate degree and 40 to attain a bachelor's degree.</t>
  </si>
  <si>
    <t>Century College</t>
  </si>
  <si>
    <t>White Bear Lake</t>
  </si>
  <si>
    <t>www.century.edu</t>
  </si>
  <si>
    <t>www.century.edu/currentstudents/financialaid/default.aspx</t>
  </si>
  <si>
    <t>www.century.edu/futurestudents/admissions/default.aspx</t>
  </si>
  <si>
    <t>Fees+tuition per hour,</t>
  </si>
  <si>
    <t>https://www.century.edu/cost-financial-aid/tuition-rates-fees</t>
  </si>
  <si>
    <t>John C Calhoun State Community College</t>
  </si>
  <si>
    <t>Tanner</t>
  </si>
  <si>
    <t>www.calhoun.edu</t>
  </si>
  <si>
    <t>calhoun.edu/student-resources/financial-aid</t>
  </si>
  <si>
    <t>calhoun.edu/admissions</t>
  </si>
  <si>
    <t>http://www.calhoun.edu/class-schedules/tuition-fees-calculator</t>
  </si>
  <si>
    <t>The Art Institute of Pittsburgh-Online Division</t>
  </si>
  <si>
    <t>www.aionline.edu/</t>
  </si>
  <si>
    <t>www.aionline.edu/tuition-financial-aid/</t>
  </si>
  <si>
    <t>www.aionline.edu/admissions/</t>
  </si>
  <si>
    <t>Technology Fee is combined with digital textbooks and not added into these tuition figures.</t>
  </si>
  <si>
    <t>https://www.artinstitutes.edu/online/tuition-aid</t>
  </si>
  <si>
    <t>Lawson State Community College-Birmingham Campus</t>
  </si>
  <si>
    <t>www.lawsonstate.edu</t>
  </si>
  <si>
    <t>www.lawsonstate.edu/financial_aid.aspx</t>
  </si>
  <si>
    <t>www.lawsonstate.edu/admissions_records.aspx</t>
  </si>
  <si>
    <t>Includes fees per hour and one time fee, in addition to tuition per credit.</t>
  </si>
  <si>
    <t>http://www.lawsonstate.edu/admissions_records/admissions_information/cost_to_attend.aspx</t>
  </si>
  <si>
    <t>Alcorn State University</t>
  </si>
  <si>
    <t>Alcorn State</t>
  </si>
  <si>
    <t>www.alcorn.edu</t>
  </si>
  <si>
    <t>www.alcorn.edu/admissions/financial-aid/index.aspx</t>
  </si>
  <si>
    <t>www.alcorn.edu/admissions/index.aspx</t>
  </si>
  <si>
    <t>http://www.alcorn.edu/data/files/gallery/ContentGallery/Fall_2016_Spring_2017tuition.pdf</t>
  </si>
  <si>
    <t>The tuition per credit is constant, as evidenced by the rates table, so I was able to calculate for all credit counts.</t>
  </si>
  <si>
    <t>University of Montevallo</t>
  </si>
  <si>
    <t>Montevallo</t>
  </si>
  <si>
    <t>www.montevallo.edu</t>
  </si>
  <si>
    <t>www.montevallo.edu/finaid/</t>
  </si>
  <si>
    <t>www.montevallo.edu/admissions/</t>
  </si>
  <si>
    <t>Green and technology fees are required. Freshmen must pay a one-time orientation fee of $85. This fee has been added accordingly.</t>
  </si>
  <si>
    <t>http://www.montevallo.edu/admissions/undergraduate-admissions/tuition/tuition-fees-breakout/</t>
  </si>
  <si>
    <t>Virginia College-Montgomery</t>
  </si>
  <si>
    <t>www.vc.edu/campus/montgomery-alabama-college.cfm</t>
  </si>
  <si>
    <t>This page states that under 12 credits is per credit hour basis. Divided the full tuition and fees by the number of total credit hours for the programs both came back with the same per credit hour amount which is 399.50. I added the mandatory $100 initial enrollment fee to all afterwards.</t>
  </si>
  <si>
    <t>Business Bachelors and Associate Business</t>
  </si>
  <si>
    <t>http://catalogs.vc.edu/en/Birmingham/Financial-Aid-Information/Tuition</t>
  </si>
  <si>
    <t>Northwest-Shoals Community College</t>
  </si>
  <si>
    <t>Muscle Shoals</t>
  </si>
  <si>
    <t>www.nwscc.edu</t>
  </si>
  <si>
    <t>nwscc.edu/financialaid/finaid.html</t>
  </si>
  <si>
    <t>www.nwscc.edu/contactus.html</t>
  </si>
  <si>
    <t>In state, directly from chart, includes all fees and tuition costs. No flat fee.</t>
  </si>
  <si>
    <t>http://nwscc.edu/financialaid/finaid_costs.html</t>
  </si>
  <si>
    <t>Chamberlain College of Nursing &amp; Health Sciences Inc.</t>
  </si>
  <si>
    <t>Chamberlain College of Nursing-Illinois</t>
  </si>
  <si>
    <t>Addison</t>
  </si>
  <si>
    <t>www.chamberlain.edu</t>
  </si>
  <si>
    <t>www.chamberlain.edu/financial-aid/financing-your-education/financing-your-education</t>
  </si>
  <si>
    <t>http://www.chamberlain.edu/financial-aid/financial-aid-resources/tuition-and-fees?utm_source=/tuition&amp;utm_medium=www.chamberlain.edu&amp;utm_campaign=vanityurl</t>
  </si>
  <si>
    <t>University of Mississippi</t>
  </si>
  <si>
    <t>University</t>
  </si>
  <si>
    <t>www.olemiss.edu</t>
  </si>
  <si>
    <t>finaid.olemiss.edu</t>
  </si>
  <si>
    <t>admissions.olemiss.edu</t>
  </si>
  <si>
    <t>http://finaid.olemiss.edu/cost-of-attendance-2016-2017/</t>
  </si>
  <si>
    <t>http://finaid.olemiss.edu/coaugradltf2017/</t>
  </si>
  <si>
    <t>Alabama Southern Community College</t>
  </si>
  <si>
    <t>Monroeville</t>
  </si>
  <si>
    <t>www.ascc.edu</t>
  </si>
  <si>
    <t>Includes all fees and tuitions--all per credit hour, no max. No range.</t>
  </si>
  <si>
    <t>http://www.ascc.edu/?PN=Pages&amp;SubP=Level1Page&amp;L=2&amp;DivisionID=2365&amp;DepartmentID=2297&amp;PageID=4348&amp;ToggleSideNav=</t>
  </si>
  <si>
    <t>Brown Mackie College-Phoenix</t>
  </si>
  <si>
    <t>The tuition per credit hour is $322, not $332</t>
  </si>
  <si>
    <t>Business Management</t>
  </si>
  <si>
    <t>https://content.edmc.edu/assets/pdf/BMC/Academic_Catalogs/bulletin-phoenix.pdf</t>
  </si>
  <si>
    <t>University of Southern Mississippi</t>
  </si>
  <si>
    <t>Hattiesburg</t>
  </si>
  <si>
    <t>www.usm.edu</t>
  </si>
  <si>
    <t>www.usm.edu/financial-aid</t>
  </si>
  <si>
    <t>www.usm.edu/admissions</t>
  </si>
  <si>
    <t>https://www.usm.edu/business-services/general-tuition-fees</t>
  </si>
  <si>
    <t>Shelton State Community College</t>
  </si>
  <si>
    <t>www.sheltonstate.edu</t>
  </si>
  <si>
    <t>www.sheltonstate.edu/financial_aid.aspx</t>
  </si>
  <si>
    <t>www.sheltonstate.edu/admissions.aspx</t>
  </si>
  <si>
    <t>http://www.sheltonstate.edu/admissions/registration_information/tuition_and_fees.aspx</t>
  </si>
  <si>
    <t>University of Central Missouri</t>
  </si>
  <si>
    <t>Warrensburg</t>
  </si>
  <si>
    <t>www.ucmo.edu</t>
  </si>
  <si>
    <t>www.ucmo.edu/sfs</t>
  </si>
  <si>
    <t>www.ucmo.edu/admissions</t>
  </si>
  <si>
    <t>https://www.ucmo.edu/sfs/tuition/documents/Current_Tuition_Fees.pdf</t>
  </si>
  <si>
    <t>Bryant &amp; Stratton College</t>
  </si>
  <si>
    <t>Bryant &amp; Stratton College-Bayshore</t>
  </si>
  <si>
    <t>www.bryantstratton.edu</t>
  </si>
  <si>
    <t>www.bryantstratton.edu/Financial-Aid</t>
  </si>
  <si>
    <t>www.bryantstratton.edu/Admissions</t>
  </si>
  <si>
    <t>https://www.bryantstratton.edu/pdf/Catalog.pdf</t>
  </si>
  <si>
    <t>Snead State Community College</t>
  </si>
  <si>
    <t>Boaz</t>
  </si>
  <si>
    <t>www.snead.edu</t>
  </si>
  <si>
    <t>www.snead.edu/financial_aid.aspx</t>
  </si>
  <si>
    <t>www.snead.edu/future_students/admissions.aspx</t>
  </si>
  <si>
    <t>http://www.snead.edu/financial_aid/tuition.aspx</t>
  </si>
  <si>
    <t>University of South Alabama</t>
  </si>
  <si>
    <t>www.southalabama.edu</t>
  </si>
  <si>
    <t>www.southalabama.edu/departments/finaid/</t>
  </si>
  <si>
    <t>www.southalabama.edu/departments/admissions/</t>
  </si>
  <si>
    <t>A $150 fee is added, to any student taking less than 15 credit hours.</t>
  </si>
  <si>
    <t>http://www.southalabama.edu/departments/financialaffairs/studentaccounting/tuition.html</t>
  </si>
  <si>
    <t>Moreno Valley College</t>
  </si>
  <si>
    <t>Moreno Valley</t>
  </si>
  <si>
    <t>www.mvc.edu/</t>
  </si>
  <si>
    <t>www.mvc.edu/services/sfs/</t>
  </si>
  <si>
    <t>www.mvc.edu/services/ar/</t>
  </si>
  <si>
    <t>http://www.mvc.edu/services/ar/fees.cfm</t>
  </si>
  <si>
    <t>Columbia College</t>
  </si>
  <si>
    <t>www.ccis.edu</t>
  </si>
  <si>
    <t>www.ccis.edu/offices/FinancialAid/</t>
  </si>
  <si>
    <t>www.ccis.edu/admissions/</t>
  </si>
  <si>
    <t>https://www.ccis.edu/day/admissions/tuition/</t>
  </si>
  <si>
    <t>Troy University</t>
  </si>
  <si>
    <t>Troy</t>
  </si>
  <si>
    <t>www.troy.edu</t>
  </si>
  <si>
    <t>www.troy.edu/financialaid/</t>
  </si>
  <si>
    <t>www.troy.edu/admissions/</t>
  </si>
  <si>
    <t>http://www.troy.edu/sfs/tuition-fees.html</t>
  </si>
  <si>
    <t>Brown Mackie College-Birmingham</t>
  </si>
  <si>
    <t>https://content.edmc.edu/assets/pdf/BMC/Student_Consumer_Information/Cost_of_Attendance/cost-of-attendance-birmingham.pdf</t>
  </si>
  <si>
    <t>Drury University</t>
  </si>
  <si>
    <t>www.drury.edu</t>
  </si>
  <si>
    <t>www.drury.edu/financial-aid/</t>
  </si>
  <si>
    <t>www.drury.edu/admission/</t>
  </si>
  <si>
    <t>http://www.drury.edu/catalogs/tuition-and-fees</t>
  </si>
  <si>
    <t>University of Alaska Southeast</t>
  </si>
  <si>
    <t>Juneau</t>
  </si>
  <si>
    <t>www.uas.alaska.edu</t>
  </si>
  <si>
    <t>www.uas.alaska.edu/financial_aid/index.html</t>
  </si>
  <si>
    <t>uas.alaska.edu/admissions</t>
  </si>
  <si>
    <t>http://www.uas.alaska.edu/apply/cost/coa.html</t>
  </si>
  <si>
    <t>Ozarks Technical Community College</t>
  </si>
  <si>
    <t>www.otc.edu</t>
  </si>
  <si>
    <t>www.otc.edu/financialaid/financialaid.php</t>
  </si>
  <si>
    <t>www.otc.edu/admissions/admissions.php</t>
  </si>
  <si>
    <t>https://ww2.otc.edu/finance/tuition-fees/</t>
  </si>
  <si>
    <t>Pennsylvania State University-World Campus</t>
  </si>
  <si>
    <t>www.worldcampus.psu.edu/</t>
  </si>
  <si>
    <t>http://www.worldcampus.psu.edu/tuition-and-financial-aid#results</t>
  </si>
  <si>
    <t>Lindenwood University</t>
  </si>
  <si>
    <t>Saint Charles</t>
  </si>
  <si>
    <t>www.lindenwood.edu</t>
  </si>
  <si>
    <t>www.lindenwood.edu/financialServices/index.html</t>
  </si>
  <si>
    <t>www.lindenwood.edu/admissions/index.html</t>
  </si>
  <si>
    <t>http://www.lindenwood.edu/admissions/tuition-financial-aid/tuition-and-fees-2016-2017/</t>
  </si>
  <si>
    <t>DeVry University-Florida</t>
  </si>
  <si>
    <t>Miramar</t>
  </si>
  <si>
    <t>http://assets.devry.edu/d/US-Catalog-tuition-chart.pdf</t>
  </si>
  <si>
    <t>State Technical College of Missouri</t>
  </si>
  <si>
    <t>Linn</t>
  </si>
  <si>
    <t>www.statetechmo.edu</t>
  </si>
  <si>
    <t>www.statetechmo.edu/financialaid/index.php</t>
  </si>
  <si>
    <t>www.statetechmo.edu/future/index.php</t>
  </si>
  <si>
    <t>https://www.statetechmo.edu/tuition-fees/</t>
  </si>
  <si>
    <t>Northern Arizona University</t>
  </si>
  <si>
    <t>nau.edu/</t>
  </si>
  <si>
    <t>nau.edu/finaid/</t>
  </si>
  <si>
    <t>nau.edu/admissions/</t>
  </si>
  <si>
    <t>http://nau.edu/SDAS/Tuition-Fees/Fall_Tuition/Fall_Undergraduate_Pledge/</t>
  </si>
  <si>
    <t>DeVry University-Virginia</t>
  </si>
  <si>
    <t>Arlington</t>
  </si>
  <si>
    <t>Includes the averaged course resource fee averaging $125 per session (semester), and nonrefundable student services charge of $15 per session</t>
  </si>
  <si>
    <t>University of Missouri-Columbia</t>
  </si>
  <si>
    <t>missouri.edu/</t>
  </si>
  <si>
    <t>financialaid.missouri.edu/</t>
  </si>
  <si>
    <t>admissions.missouri.edu/</t>
  </si>
  <si>
    <t>http://cashiers.missouri.edu/costs/index.html</t>
  </si>
  <si>
    <t>University of North Georgia</t>
  </si>
  <si>
    <t>Dahlonega</t>
  </si>
  <si>
    <t>www.ung.edu</t>
  </si>
  <si>
    <t>ung.edu/financial-aid/index.php</t>
  </si>
  <si>
    <t>ung.edu/landing/admissions.php</t>
  </si>
  <si>
    <t>http://ung.edu/business-office/_uploads/files/fall-2016-tuition-and-fees/Dahlonega.pdf?t=1473981199255</t>
  </si>
  <si>
    <t>Saint Louis University</t>
  </si>
  <si>
    <t>www.slu.edu</t>
  </si>
  <si>
    <t>finaid.slu.edu</t>
  </si>
  <si>
    <t>admissions.slu.edu</t>
  </si>
  <si>
    <t>School for Professional Studies</t>
  </si>
  <si>
    <t>http://www.slu.edu/financial-aid/tuition-and-costs/index.php</t>
  </si>
  <si>
    <t>Georgia Military College</t>
  </si>
  <si>
    <t>www.gmc.edu/</t>
  </si>
  <si>
    <t>www.gmc.edu/prospective-students/introduction-to-financial-aid.cms</t>
  </si>
  <si>
    <t>www.gmc.edu/admissions/office-overview.cms</t>
  </si>
  <si>
    <t>http://www.gmc.edu/prospective-students/milledgeville.cms</t>
  </si>
  <si>
    <t>Phoenix College</t>
  </si>
  <si>
    <t>www.phoenixcollege.edu</t>
  </si>
  <si>
    <t>http://www.phoenixcollege.edu/pay-college/tuition-fees</t>
  </si>
  <si>
    <t>Southeast Missouri State University</t>
  </si>
  <si>
    <t>Cape Girardeau</t>
  </si>
  <si>
    <t>www.semo.edu</t>
  </si>
  <si>
    <t>www.semo.edu/sfs/</t>
  </si>
  <si>
    <t>www.semo.edu/admissions/</t>
  </si>
  <si>
    <t>http://www.semo.edu/sfs/1617_fees.html#undergraduate</t>
  </si>
  <si>
    <t>Rio Salado College</t>
  </si>
  <si>
    <t>Tempe</t>
  </si>
  <si>
    <t>www.rio.maricopa.edu</t>
  </si>
  <si>
    <t>http://www.riosalado.edu/cashier/Pages/Tuition.aspx</t>
  </si>
  <si>
    <t>Missouri State University</t>
  </si>
  <si>
    <t>Missouri State University-Springfield</t>
  </si>
  <si>
    <t>www.missouristate.edu</t>
  </si>
  <si>
    <t>www.missouristate.edu/FinancialAid/</t>
  </si>
  <si>
    <t>www.missouristate.edu/admissions/</t>
  </si>
  <si>
    <t>http://www.missouristate.edu/assets/financialservices/2016_2017_Fee_Resolution_6_14_16.pdf</t>
  </si>
  <si>
    <t>Fees change based on credit hours. The fees for 3 credit hours are $241.00, the fees for 6 credit hours are $370.00, and the fees for 7+ credit hours are $455.00.</t>
  </si>
  <si>
    <t>National Park Community College</t>
  </si>
  <si>
    <t>Hot Springs</t>
  </si>
  <si>
    <t>www.np.edu</t>
  </si>
  <si>
    <t>www.np.edu/financialaid</t>
  </si>
  <si>
    <t>www.np.edu/admissions</t>
  </si>
  <si>
    <t>http://www.np.edu/admissions/financialaid/tuition-fees.aspx</t>
  </si>
  <si>
    <t>Montana State University</t>
  </si>
  <si>
    <t>Bozeman</t>
  </si>
  <si>
    <t>www.montana.edu/</t>
  </si>
  <si>
    <t>www.montana.edu/wwwfa/</t>
  </si>
  <si>
    <t>www.montana.edu/admissions/</t>
  </si>
  <si>
    <t>Included flat range and reliable web site</t>
  </si>
  <si>
    <t>http://catalog.montana.edu/expenses/#Fee_Schedule</t>
  </si>
  <si>
    <t>http://catalog.montana.edu/expenses/FY17_Fee_UG.pdf</t>
  </si>
  <si>
    <t>The University of Montana</t>
  </si>
  <si>
    <t>Missoula</t>
  </si>
  <si>
    <t>www.umt.edu</t>
  </si>
  <si>
    <t>life.umt.edu/finaid/cost-of-attendance.php</t>
  </si>
  <si>
    <t>admissions.umt.edu/default.php</t>
  </si>
  <si>
    <t>http://www.umt.edu/business-services/Students/Tuition%20and%20Fees/StudentFees17_1/STANDARDStudentFeeTables_Undergrad_LowerDiv.pdf</t>
  </si>
  <si>
    <t>University of Arkansas System</t>
  </si>
  <si>
    <t>University of Arkansas Community College-Batesville</t>
  </si>
  <si>
    <t>Batesville</t>
  </si>
  <si>
    <t>www.uaccb.edu</t>
  </si>
  <si>
    <t>http://www.uaccb.edu/sites/default/files/content/u49/tuition_fees16-17.pdf</t>
  </si>
  <si>
    <t>College of the Ouachitas</t>
  </si>
  <si>
    <t>Malvern</t>
  </si>
  <si>
    <t>www.coto.edu</t>
  </si>
  <si>
    <t>www.coto.edu/main/students/getting-started</t>
  </si>
  <si>
    <t>http://www.coto.edu/pages/tuition_and_fees</t>
  </si>
  <si>
    <t>Certain majors have different fees.</t>
  </si>
  <si>
    <t>University of Nebraska at Omaha</t>
  </si>
  <si>
    <t>www.unomaha.edu</t>
  </si>
  <si>
    <t>www.unomaha.edu/admissions/financial-support-and-scholarships</t>
  </si>
  <si>
    <t>www.unomaha.edu/admissions/index.php</t>
  </si>
  <si>
    <t>http://www.unomaha.edu/accounting-services/_docs/fall-2016-student-charges.pdf</t>
  </si>
  <si>
    <t>http://www.unomaha.edu/accounting-services/cashiering-and-student-accounts/tuition-fees-and-refunds/student-fees.php</t>
  </si>
  <si>
    <t>University of Nebraska-Lincoln</t>
  </si>
  <si>
    <t>www.unl.edu/</t>
  </si>
  <si>
    <t>www.unl.edu/scholfa/</t>
  </si>
  <si>
    <t>admissions.unl.edu/</t>
  </si>
  <si>
    <t>http://admissions.unl.edu/cost.aspx</t>
  </si>
  <si>
    <t>Cost per credit hour is $225.25. Fees per semester are $935.00</t>
  </si>
  <si>
    <t>Ozarka College</t>
  </si>
  <si>
    <t>Melbourne</t>
  </si>
  <si>
    <t>www.ozarka.edu</t>
  </si>
  <si>
    <t>www.ozarka.edu/finaid/</t>
  </si>
  <si>
    <t>www.ozarka.edu/admissions.cfm</t>
  </si>
  <si>
    <t>https://www.ozarka.edu/tuition_fees.cfm</t>
  </si>
  <si>
    <t>California Baptist University</t>
  </si>
  <si>
    <t>Riverside</t>
  </si>
  <si>
    <t>www.calbaptist.edu</t>
  </si>
  <si>
    <t>www.calbaptist.edu/admissions/financial-aid/</t>
  </si>
  <si>
    <t>www.calbaptist.edu/admissions</t>
  </si>
  <si>
    <t>https://www.calbaptist.edu/financial-aid/undergraduate/tuition-and-fees.php</t>
  </si>
  <si>
    <t>Includes tuition-mandatory student services fee (I chose commuter student) and general fees (which change depending on amount of hours). ALso included is the flat range with the fees.</t>
  </si>
  <si>
    <t>Northeast Community College</t>
  </si>
  <si>
    <t>www.northeast.edu</t>
  </si>
  <si>
    <t>http://northeast.edu/Costs/</t>
  </si>
  <si>
    <t>California State University-San Bernardino</t>
  </si>
  <si>
    <t>www.csusb.edu</t>
  </si>
  <si>
    <t>finaid.csusb.edu/</t>
  </si>
  <si>
    <t>admissions.csusb.edu/</t>
  </si>
  <si>
    <t>http://sfs.csusb.edu/tuitionAndFees/CurrentFees.html</t>
  </si>
  <si>
    <t>http://sfs.csusb.edu/tuitionAndFees/OtherFees.html</t>
  </si>
  <si>
    <t>College of Southern Nevada</t>
  </si>
  <si>
    <t>www.csn.edu</t>
  </si>
  <si>
    <t>www.csn.edu/pages/611.asp</t>
  </si>
  <si>
    <t>www.csn.edu/admissions/index.asp</t>
  </si>
  <si>
    <t>https://www.csn.edu/tuition-fees</t>
  </si>
  <si>
    <t>University of Nevada-Reno</t>
  </si>
  <si>
    <t>www.unr.edu/</t>
  </si>
  <si>
    <t>www.unr.edu/financial-aid/</t>
  </si>
  <si>
    <t>www.unr.edu/admissions</t>
  </si>
  <si>
    <t>http://www.unr.edu/tuition-and-fees/undergrad-fall</t>
  </si>
  <si>
    <t>These include the mandatory fees--some only apply to 6 or more credits</t>
  </si>
  <si>
    <t>http://www.unr.edu/tuition-and-fees/cost-calculator</t>
  </si>
  <si>
    <t>California State Polytechnic University-Pomona</t>
  </si>
  <si>
    <t>www.cpp.edu</t>
  </si>
  <si>
    <t>www.cpp.edu/financial-aid/</t>
  </si>
  <si>
    <t>www.cpp.edu/admissions/</t>
  </si>
  <si>
    <t>http://www.cpp.edu/~student-accounting/tuition-fees/fall2016.shtml</t>
  </si>
  <si>
    <t>The orientation fee of $189.00, is not required unless you are a freshman. The reviewer pulled his information from a different college. The original link has a detailed chart with all fees and tuition totals.</t>
  </si>
  <si>
    <t>6.1+</t>
  </si>
  <si>
    <t>University System of New Hampshire</t>
  </si>
  <si>
    <t>University of New Hampshire-Main Campus</t>
  </si>
  <si>
    <t>www.unh.edu</t>
  </si>
  <si>
    <t>financialaid.unh.edu/</t>
  </si>
  <si>
    <t>admissions.unh.edu/</t>
  </si>
  <si>
    <t>http://www.unh.edu/business-services/tuitug.html</t>
  </si>
  <si>
    <t>all except music, engineering, computer programming, and business</t>
  </si>
  <si>
    <t>California State University-Fullerton</t>
  </si>
  <si>
    <t>Fullerton</t>
  </si>
  <si>
    <t>www.fullerton.edu</t>
  </si>
  <si>
    <t>www.fullerton.edu/financialaid/</t>
  </si>
  <si>
    <t>www.fullerton.edu/admissions.aspx</t>
  </si>
  <si>
    <t>http://www.fullerton.edu/financialaid/costs/UGCosts.php</t>
  </si>
  <si>
    <t>Bergen Community College</t>
  </si>
  <si>
    <t>Paramus</t>
  </si>
  <si>
    <t>www.bergen.edu</t>
  </si>
  <si>
    <t>www.bergen.edu/fa</t>
  </si>
  <si>
    <t>www.bergen.edu/new-students</t>
  </si>
  <si>
    <t>http://bergen.edu/current-students/student-support-services/bill-payment-bursar/tuition-and-fees-current-and-previous-academic-years/</t>
  </si>
  <si>
    <t>Includes General, technology, and security fees</t>
  </si>
  <si>
    <t>University of California-Riverside</t>
  </si>
  <si>
    <t>WWW.UCR.EDU</t>
  </si>
  <si>
    <t>finaid.ucr.edu</t>
  </si>
  <si>
    <t>admissions.ucr.edu/</t>
  </si>
  <si>
    <t>To take less than 11 credits, students must apply for a waiver.  If accepted, the full time tuition is cut in half, but the student must pay the full price of all campus fees.</t>
  </si>
  <si>
    <t>http://www.registrar.ucr.edu/registrar/tuition-and-fees/quarterly-fees.html#tuition</t>
  </si>
  <si>
    <t>http://registrar.ucr.edu/registrar/tuition-and-fees/part-time-waiver.html</t>
  </si>
  <si>
    <t>Fairleigh Dickinson University-Metropolitan Campus</t>
  </si>
  <si>
    <t>Teaneck</t>
  </si>
  <si>
    <t>www.fdu.edu</t>
  </si>
  <si>
    <t>http://view2.fdu.edu/university-offices/enrollment-services/tuition-and-fees/undergraduate-metro/</t>
  </si>
  <si>
    <t>University of California-San Diego</t>
  </si>
  <si>
    <t>La Jolla</t>
  </si>
  <si>
    <t>www.ucsd.edu</t>
  </si>
  <si>
    <t>www.ucsd.edu/prospective-students/undergrad.html</t>
  </si>
  <si>
    <t>http://www.utsa.edu/financialaid/apply/cost.html</t>
  </si>
  <si>
    <t>http://www.utsa.edu/fiscalservices/docs/SUMMARY%20DESCRIPTION-STUDENT%20FEES%20FY1617.pdf</t>
  </si>
  <si>
    <t>Kean University</t>
  </si>
  <si>
    <t>Union</t>
  </si>
  <si>
    <t>www.kean.edu</t>
  </si>
  <si>
    <t>www.kean.edu/KU/Financial-Aid</t>
  </si>
  <si>
    <t>admissions.kean.edu</t>
  </si>
  <si>
    <t>http://www.kean.edu/sites/default/files/files/Fall%202016%20Tuition%20and%20Fees%20.pdf</t>
  </si>
  <si>
    <t>City College of San Francisco</t>
  </si>
  <si>
    <t>www.ccsf.edu</t>
  </si>
  <si>
    <t>www.ccsf.edu/Financial/</t>
  </si>
  <si>
    <t>www.ccsf.edu/AR</t>
  </si>
  <si>
    <t>https://www.ccsf.edu/en/student-services/admissions-and-registration/registration/tuition-and-fees.html</t>
  </si>
  <si>
    <t>Montclair State University</t>
  </si>
  <si>
    <t>Montclair</t>
  </si>
  <si>
    <t>www.montclair.edu</t>
  </si>
  <si>
    <t>www.montclair.edu/financial-aid/</t>
  </si>
  <si>
    <t>www.montclair.edu/university-admissions/</t>
  </si>
  <si>
    <t>https://www.montclair.edu/student-accounts/tuition-and-fees/undergraduate-costs/</t>
  </si>
  <si>
    <t>This included the fees for the part time rate and the flat rate between 12-18</t>
  </si>
  <si>
    <t>Coastline Community College</t>
  </si>
  <si>
    <t>Fountain Valley</t>
  </si>
  <si>
    <t>www.coastline.edu</t>
  </si>
  <si>
    <t>www.coastline.edu/services/financial-aid/</t>
  </si>
  <si>
    <t>www.coastline.edu/admissions/</t>
  </si>
  <si>
    <t>http://www.coastline.edu/admissions/costs-fees/#student-id-cards</t>
  </si>
  <si>
    <t>New Jersey Institute of Technology</t>
  </si>
  <si>
    <t>www.njit.edu/</t>
  </si>
  <si>
    <t>www.njit.edu/financialaid/</t>
  </si>
  <si>
    <t>www.njit.edu/admissions/index.php</t>
  </si>
  <si>
    <t>http://www5.njit.edu/financialaid/sites/financialaid/files/NJIT%20COA%202016-2017.pdf</t>
  </si>
  <si>
    <t>Cuyamaca College</t>
  </si>
  <si>
    <t>El Cajon</t>
  </si>
  <si>
    <t>www.cuyamaca.edu</t>
  </si>
  <si>
    <t>www.cuyamaca.edu/finaid/</t>
  </si>
  <si>
    <t>www.cuyamaca.edu/admissions/</t>
  </si>
  <si>
    <t>http://www.cuyamaca.edu/services/admissions/tuition-fees.aspx</t>
  </si>
  <si>
    <t>Ocean County College</t>
  </si>
  <si>
    <t>Toms River</t>
  </si>
  <si>
    <t>www.ocean.edu/</t>
  </si>
  <si>
    <t>www.ocean.edu/content/public/study-on-campus/paying-for-college/financial-aid.html</t>
  </si>
  <si>
    <t>www.ocean.edu/content/public/future-new-students.html</t>
  </si>
  <si>
    <t>Includes tuition/fees for credit and one time registration fee that is assessed every semester.</t>
  </si>
  <si>
    <t>http://www.ocean.edu/content/public/study-online/paying-for-college/tuition-and-fees.html</t>
  </si>
  <si>
    <t>Princeton University</t>
  </si>
  <si>
    <t>Princeton</t>
  </si>
  <si>
    <t>www.princeton.edu</t>
  </si>
  <si>
    <t>https://finance.princeton.edu/how-to/tuition-student-billing-l/tuition-student-billing-b-1/undergraduate-student-acc/index.xml</t>
  </si>
  <si>
    <t>El Camino Community College District</t>
  </si>
  <si>
    <t>Torrance</t>
  </si>
  <si>
    <t>www.elcamino.edu</t>
  </si>
  <si>
    <t>www.elcamino.edu/studentservices/fao/</t>
  </si>
  <si>
    <t>www.elcamino.edu/welcome/admissions/</t>
  </si>
  <si>
    <t>http://www.elcamino.edu/admissions/fees.asp</t>
  </si>
  <si>
    <t>Fullerton College</t>
  </si>
  <si>
    <t>www.fullcoll.edu</t>
  </si>
  <si>
    <t>financialaid.fullcoll.edu</t>
  </si>
  <si>
    <t>admissions.fullcoll.edu</t>
  </si>
  <si>
    <t>http://admissions.fullcoll.edu/Registration/fee_refund_policy.html</t>
  </si>
  <si>
    <t>Rutgers University-Newark</t>
  </si>
  <si>
    <t>www.rutgers.edu</t>
  </si>
  <si>
    <t>studentaid.rutgers.edu/</t>
  </si>
  <si>
    <t>admissions.rutgers.edu/</t>
  </si>
  <si>
    <t>http://www.studentabc.rutgers.edu/sites/studentabc/files/NK%20Undergrad%202016-2017.pdf</t>
  </si>
  <si>
    <t>Includes Campus Fee and School Fee. For Arts and Sciences, each major has a variable rate</t>
  </si>
  <si>
    <t>Seton Hall University</t>
  </si>
  <si>
    <t>South Orange</t>
  </si>
  <si>
    <t>www.shu.edu</t>
  </si>
  <si>
    <t>www.shu.edu/offices/financial-aid/</t>
  </si>
  <si>
    <t>admissions.shu.edu/</t>
  </si>
  <si>
    <t>https://www13.shu.edu/offices/bursar/tuition-and-fees.cfm</t>
  </si>
  <si>
    <t>Flat rate between 12-18. Only tuition. Fees need to be added which are extensive. Fees differ based on part/full time status. Also includes new student fee since directions stated amounts should be designed with new student in mind.</t>
  </si>
  <si>
    <t>Gavilan College</t>
  </si>
  <si>
    <t>Gilroy</t>
  </si>
  <si>
    <t>www.gavilan.edu</t>
  </si>
  <si>
    <t>www.gavilan.edu/finaid/</t>
  </si>
  <si>
    <t>www.gavilan.edu/admit/</t>
  </si>
  <si>
    <t>http://www.gavilan.edu/admit/fees.php</t>
  </si>
  <si>
    <t>Grossmont College</t>
  </si>
  <si>
    <t>www.grossmont.edu/</t>
  </si>
  <si>
    <t>www.grossmont.edu/fa/</t>
  </si>
  <si>
    <t>www.grossmont.edu/admissions/</t>
  </si>
  <si>
    <t>http://www.grossmont.edu/student-services/applyenroll/tuition-fees.aspx</t>
  </si>
  <si>
    <t>Stockton University</t>
  </si>
  <si>
    <t>Galloway</t>
  </si>
  <si>
    <t>www.stockton.edu</t>
  </si>
  <si>
    <t>intraweb.stockton.edu/eyos/page.cfm?siteID=91&amp;pageID=1</t>
  </si>
  <si>
    <t>intraweb.stockton.edu/eyos/page.cfm?siteID=64&amp;pageID=1</t>
  </si>
  <si>
    <t>https://stockton.edu/admissions/costs.html</t>
  </si>
  <si>
    <t>http://intraweb.stockton.edu/eyos/page.cfm?siteID=226&amp;pageID=27</t>
  </si>
  <si>
    <t>Los Angeles Harbor College</t>
  </si>
  <si>
    <t>www.lahc.edu</t>
  </si>
  <si>
    <t>www.lahc.edu/studentservices/finaid/index.html</t>
  </si>
  <si>
    <t>www.lahc.edu/studentservices/admissrec.html</t>
  </si>
  <si>
    <t>http://www.lahc.edu/studentservices/fees.html</t>
  </si>
  <si>
    <t>Union County College</t>
  </si>
  <si>
    <t>Cranford</t>
  </si>
  <si>
    <t>www.ucc.edu</t>
  </si>
  <si>
    <t>www.ucc.edu/Admissions/payingforcollege</t>
  </si>
  <si>
    <t>www.ucc.edu/Admissions</t>
  </si>
  <si>
    <t>http://www.ucc.edu/admissions/payingForCollege/tuitionFeesBooks.aspx</t>
  </si>
  <si>
    <t>There are a variety of fees for certain nursing classes</t>
  </si>
  <si>
    <t>Los Angeles Pierce College</t>
  </si>
  <si>
    <t>Woodland Hills</t>
  </si>
  <si>
    <t>www.piercecollege.edu</t>
  </si>
  <si>
    <t>www.piercecollege.edu/pierce_fees.asp</t>
  </si>
  <si>
    <t>www.piercecollege.edu/admissions/</t>
  </si>
  <si>
    <t>http://www.piercecollege.edu/offices/business_office/media/pdf/FeeSchedule.pdf</t>
  </si>
  <si>
    <t>New Mexico State University-Main Campus</t>
  </si>
  <si>
    <t>www.nmsu.edu/</t>
  </si>
  <si>
    <t>fa.nmsu.edu/</t>
  </si>
  <si>
    <t>nmsu.edu/admissions.html</t>
  </si>
  <si>
    <t>http://hr.nmsu.edu/uar/wp-content/uploads/sites/24/2016/07/Tuition-Fee-Rates-201640.pdf</t>
  </si>
  <si>
    <t>Santa Fe Community College</t>
  </si>
  <si>
    <t>Santa Fe</t>
  </si>
  <si>
    <t>www.sfcc.edu</t>
  </si>
  <si>
    <t>www.sfcc.edu/financial_aid</t>
  </si>
  <si>
    <t>www.sfcc.edu/admission</t>
  </si>
  <si>
    <t>https://www.sfcc.edu/tuition-and-fees/</t>
  </si>
  <si>
    <t>Adelphi University</t>
  </si>
  <si>
    <t>Garden City</t>
  </si>
  <si>
    <t>www.adelphi.edu/</t>
  </si>
  <si>
    <t>ecampus.adelphi.edu/sfs/</t>
  </si>
  <si>
    <t>admissions.adelphi.edu/</t>
  </si>
  <si>
    <t>http://financial-aid.adelphi.edu/tuition/</t>
  </si>
  <si>
    <t>all general undergrad different majors require various fees</t>
  </si>
  <si>
    <t>Los Angeles Trade Technical College</t>
  </si>
  <si>
    <t>www.lattc.edu</t>
  </si>
  <si>
    <t>college.lattc.edu/financialaid/</t>
  </si>
  <si>
    <t>college.lattc.edu/admissions/</t>
  </si>
  <si>
    <t>http://college.lattc.edu/admissions/information/fees/</t>
  </si>
  <si>
    <t>Associated Student fee is explicitly labeled as optional. As such, it is reasonable to assume that the adjacent fees that are not marked as optional are required.</t>
  </si>
  <si>
    <t>Los Angeles City College</t>
  </si>
  <si>
    <t>www.lacitycollege.edu/</t>
  </si>
  <si>
    <t>www.lacitycollege.edu/services/finaid/financial-aid-info.html</t>
  </si>
  <si>
    <t>www.lacitycollege.edu/services/admissions/apply-enroll.html</t>
  </si>
  <si>
    <t>http://www.lacitycollege.edu/adminservices/business/services.html</t>
  </si>
  <si>
    <t>CUNY Borough of Manhattan Community College</t>
  </si>
  <si>
    <t>www.bmcc.cuny.edu/</t>
  </si>
  <si>
    <t>www.bmcc.cuny.edu/finaid/</t>
  </si>
  <si>
    <t>www.bmcc.cuny.edu/admissions/index.jsp</t>
  </si>
  <si>
    <t>http://www.bmcc.cuny.edu/bursar/page.jsp?pid=1001&amp;n=Tuition%20&amp;%20Fees%20Per%20Semester</t>
  </si>
  <si>
    <t>Los Angeles Mission College</t>
  </si>
  <si>
    <t>Sylmar</t>
  </si>
  <si>
    <t>www.lamission.edu</t>
  </si>
  <si>
    <t>www.lamission.edu/financialaid/</t>
  </si>
  <si>
    <t>www.lamission.edu/admissions/</t>
  </si>
  <si>
    <t>Parking fee is optional and audit fee is for those auditing a course.</t>
  </si>
  <si>
    <t>http://www.lamission.edu/services/businessoffice/fees.aspx</t>
  </si>
  <si>
    <t>CUNY Bronx Community College</t>
  </si>
  <si>
    <t>www.bcc.cuny.edu</t>
  </si>
  <si>
    <t>http://www.bcc.cuny.edu/Student-Financial-Services/?p=Tuition-and-Fees#degTop</t>
  </si>
  <si>
    <t>CUNY Brooklyn College</t>
  </si>
  <si>
    <t>www.brooklyn.cuny.edu</t>
  </si>
  <si>
    <t>http://www.brooklyn.cuny.edu/web/about/offices/bursar/tuition/undergraduate.php</t>
  </si>
  <si>
    <t>Loyola Marymount University</t>
  </si>
  <si>
    <t>www.lmu.edu</t>
  </si>
  <si>
    <t>financialaid.lmu.edu</t>
  </si>
  <si>
    <t>admission.lmu.edu</t>
  </si>
  <si>
    <t>http://bulletin.lmu.edu/content.php?catoid=6&amp;navoid=246#Special_Tuition</t>
  </si>
  <si>
    <t>all minus particular majors such as music or certificate programs</t>
  </si>
  <si>
    <t>CUNY City College</t>
  </si>
  <si>
    <t>www.ccny.cuny.edu</t>
  </si>
  <si>
    <t>https://www.ccny.cuny.edu/bursar/tuition-and-fees-fall-2016-spring-2017</t>
  </si>
  <si>
    <t>College of Marin</t>
  </si>
  <si>
    <t>Kentfield</t>
  </si>
  <si>
    <t>www.marin.edu</t>
  </si>
  <si>
    <t>www.marin.edu/financial_aid/index.htm</t>
  </si>
  <si>
    <t>www.marin.edu/Admissions</t>
  </si>
  <si>
    <t>http://www1.marin.edu/paying-college</t>
  </si>
  <si>
    <t>CUNY Hostos Community College</t>
  </si>
  <si>
    <t>www.hostos.cuny.edu</t>
  </si>
  <si>
    <t>www.hostos.cuny.edu/ofa/</t>
  </si>
  <si>
    <t>www.hostos.cuny.edu/ooa/</t>
  </si>
  <si>
    <t>http://www.hostos.cuny.edu/Administrative-Offices/Bursar-s-Office/Tuition-and-Fees</t>
  </si>
  <si>
    <t>Merritt College</t>
  </si>
  <si>
    <t>www.merritt.edu</t>
  </si>
  <si>
    <t>MiraCosta College</t>
  </si>
  <si>
    <t>Oceanside</t>
  </si>
  <si>
    <t>www.miracosta.edu</t>
  </si>
  <si>
    <t>www.miracosta.edu/studentservices/financialaid/index.html</t>
  </si>
  <si>
    <t>www.miracosta.edu/studentservices/admissions/index.html</t>
  </si>
  <si>
    <t>http://www.miracosta.edu/studentservices/studentaccounts/fees.html</t>
  </si>
  <si>
    <t>CUNY Hunter College</t>
  </si>
  <si>
    <t>www.hunter.cuny.edu</t>
  </si>
  <si>
    <t>www.hunter.cuny.edu/onestop/finances/financial-aid</t>
  </si>
  <si>
    <t>www.hunter.cuny.edu/admissions</t>
  </si>
  <si>
    <t>http://www.hunter.cuny.edu/onestop/repository/files/finances/Tuition-Fee-Charge-Table-Sp-2014.pdf</t>
  </si>
  <si>
    <t>http://www.hunter.cuny.edu/onestop/finances/financial-aid/cost-of-attendance-1</t>
  </si>
  <si>
    <t>Mission College</t>
  </si>
  <si>
    <t>Santa Clara</t>
  </si>
  <si>
    <t>www.missioncollege.edu/</t>
  </si>
  <si>
    <t>www.missioncollege.org/student_services/financial_aid/default.html</t>
  </si>
  <si>
    <t>www.missioncollege.org/admissions/admis.html</t>
  </si>
  <si>
    <t>http://missioncollege.edu/admissions/payments.html</t>
  </si>
  <si>
    <t>Includes fees for Health, ASG Membersip/ID, and ASG Representation Fee</t>
  </si>
  <si>
    <t>CUNY Kingsborough Community College</t>
  </si>
  <si>
    <t>www.kbcc.cuny.edu</t>
  </si>
  <si>
    <t>www.kbcc.cuny.edu/sub-financial_aid/Pages/default.aspx</t>
  </si>
  <si>
    <t>www.kbcc.cuny.edu/sub-apply_now/Pages/AdmissionsWelcome.aspx</t>
  </si>
  <si>
    <t>http://www.kbcc.cuny.edu/sub-administration/business_manager/bursar/Pages/default.aspx</t>
  </si>
  <si>
    <t>CUNY LaGuardia Community College</t>
  </si>
  <si>
    <t>Long Island City</t>
  </si>
  <si>
    <t>www.lagcc.cuny.edu</t>
  </si>
  <si>
    <t>https://www.laguardia.edu/Financial-Aid/cost-to-attend/</t>
  </si>
  <si>
    <t>Modesto Junior College</t>
  </si>
  <si>
    <t>Modesto</t>
  </si>
  <si>
    <t>www.mjc.edu</t>
  </si>
  <si>
    <t>www.mjc.edu/studentservices/finaid/</t>
  </si>
  <si>
    <t>www.mjc.edu/studentservices/enrollment/</t>
  </si>
  <si>
    <t>http://www.mjc.edu/studentservices/business/tuitionandfees.php</t>
  </si>
  <si>
    <t>CUNY Queensborough Community College</t>
  </si>
  <si>
    <t>Bayside</t>
  </si>
  <si>
    <t>www.qcc.cuny.edu</t>
  </si>
  <si>
    <t>http://www.qcc.cuny.edu/bursar/tuition.html</t>
  </si>
  <si>
    <t>Dutchess Community College</t>
  </si>
  <si>
    <t>Poughkeepsie</t>
  </si>
  <si>
    <t>www.sunydutchess.edu</t>
  </si>
  <si>
    <t>www.sunydutchess.edu/admissions/financial_aid/</t>
  </si>
  <si>
    <t>www.sunydutchess.edu/admissions/</t>
  </si>
  <si>
    <t>https://www.sunydutchess.edu/admissions/financial_aid/tuitionandfees/tuition.html</t>
  </si>
  <si>
    <t>Monterey Peninsula College</t>
  </si>
  <si>
    <t>Monterey</t>
  </si>
  <si>
    <t>www.mpc.edu</t>
  </si>
  <si>
    <t>http://www.mpc.edu/student-life/athletics/men-s-sports/football/cost-of-attendance-financial-aid-housing</t>
  </si>
  <si>
    <t>Erie Community College</t>
  </si>
  <si>
    <t>www.ecc.edu</t>
  </si>
  <si>
    <t>www.ecc.edu/financial-aid/</t>
  </si>
  <si>
    <t>www.ecc.edu/admissions</t>
  </si>
  <si>
    <t>https://www.ecc.edu/tuition-fees/</t>
  </si>
  <si>
    <t>Reviewer did not add fees into calculation.</t>
  </si>
  <si>
    <t>Napa Valley College</t>
  </si>
  <si>
    <t>Napa</t>
  </si>
  <si>
    <t>www.napavalley.edu</t>
  </si>
  <si>
    <t>www.napavalley.edu/StudentServices/FinancialAid/Pages/default.aspx</t>
  </si>
  <si>
    <t>www.napavalley.edu/StudentServices/AR/Pages/A%20and%20R%20Welcome%20Page.aspx</t>
  </si>
  <si>
    <t>http://napavalley.edu/studentservices/AR/Documents/feesandrefunds.pdf</t>
  </si>
  <si>
    <t>Finger Lakes Community College</t>
  </si>
  <si>
    <t>Canandaigua</t>
  </si>
  <si>
    <t>www.flcc.edu</t>
  </si>
  <si>
    <t>www.flcc.edu/finaid</t>
  </si>
  <si>
    <t>www.flcc.edu/admissions</t>
  </si>
  <si>
    <t>http://www.flcc.edu/costs/index.cfm</t>
  </si>
  <si>
    <t>There are different fee fates for part-time students. There is a flat rate for tuition from 12-18 credit hours but the values are different because of fees increase per credit hour.</t>
  </si>
  <si>
    <t>Fordham University</t>
  </si>
  <si>
    <t>www.fordham.edu</t>
  </si>
  <si>
    <t>www.fordham.edu/finaid</t>
  </si>
  <si>
    <t>www.fordham.edu/admissions/</t>
  </si>
  <si>
    <t>Rose Hill campus</t>
  </si>
  <si>
    <t>http://www.fordham.edu/info/21259/tuition_and_fees/5700/gabelli_school_of_business</t>
  </si>
  <si>
    <t>National University System</t>
  </si>
  <si>
    <t>National University</t>
  </si>
  <si>
    <t>www.nu.edu</t>
  </si>
  <si>
    <t>www.nu.edu/Admissions/Financial-Aid-and-Scholarships.html</t>
  </si>
  <si>
    <t>www.nu.edu/Admissions.html</t>
  </si>
  <si>
    <t>http://www.nu.edu/Admissions/Undergraduate/UndergraduateTuition.html</t>
  </si>
  <si>
    <t>Course level 100, 200, 300 &amp; 400</t>
  </si>
  <si>
    <t>Fulton-Montgomery Community College</t>
  </si>
  <si>
    <t>Johnstown</t>
  </si>
  <si>
    <t>fmcc.edu</t>
  </si>
  <si>
    <t>www.fmcc.edu/admissions/financial-aid/</t>
  </si>
  <si>
    <t>www.fmcc.edu/admissions/</t>
  </si>
  <si>
    <t>http://www.fmcc.edu/admissions/tuition-and-fees/</t>
  </si>
  <si>
    <t>Orange Coast College</t>
  </si>
  <si>
    <t>www.orangecoastcollege.edu/</t>
  </si>
  <si>
    <t>www.orangecoastcollege.edu/student_services/financial_aid/</t>
  </si>
  <si>
    <t>www.orangecoastcollege.edu/enrollment/admissions/Pages/default.aspx</t>
  </si>
  <si>
    <t>http://www.orangecoastcollege.edu/enrollment/Registration/Pages/Fees.aspx</t>
  </si>
  <si>
    <t>Hofstra University</t>
  </si>
  <si>
    <t>Hempstead</t>
  </si>
  <si>
    <t>www.hofstra.edu</t>
  </si>
  <si>
    <t>www.hofstra.edu/financialaid</t>
  </si>
  <si>
    <t>www.hofstra.edu/admission</t>
  </si>
  <si>
    <t>http://www.hofstra.edu/sfs/bursar/bursar_tuition.html#tuition</t>
  </si>
  <si>
    <t>Fees range based on how many credit hours taken. The fee for 1-7 credit hours is $155. The fee for 8-11 credit hours is $270. The fee for 12+ credit hours is $530.</t>
  </si>
  <si>
    <t>Hudson Valley Community College</t>
  </si>
  <si>
    <t>www.hvcc.edu</t>
  </si>
  <si>
    <t>www.hvcc.edu/finaid/index.html</t>
  </si>
  <si>
    <t>www.hvcc.edu/adm.html</t>
  </si>
  <si>
    <t>http://www.hvcc.edu/catalog/tuition/</t>
  </si>
  <si>
    <t>University of the Pacific</t>
  </si>
  <si>
    <t>Stockton</t>
  </si>
  <si>
    <t>www.pacific.edu</t>
  </si>
  <si>
    <t>web.pacific.edu/x17330.xml</t>
  </si>
  <si>
    <t>www.pacific.edu/Admission.html</t>
  </si>
  <si>
    <t>http://mcgeorge.edu/Future_Students/JD_Programs/Costs_and_Aid/Tuition_and_Fees.htm</t>
  </si>
  <si>
    <t>Assumed Day Division. Students may not take less than 12 units until their final semester. If Night Division, prices differ and less than 8 units may only be taken in the final semester. Overall, unable to find good data. While Night Division has a note about charging $1,690/unit over 10 units, Day Division has no such note for over 17 units and, as such, 18 units cannot be accurately determined.</t>
  </si>
  <si>
    <t>Ithaca College</t>
  </si>
  <si>
    <t>Ithaca</t>
  </si>
  <si>
    <t>www.ithaca.edu</t>
  </si>
  <si>
    <t>www.ithaca.edu/finaid/</t>
  </si>
  <si>
    <t>www.ithaca.edu/admission/</t>
  </si>
  <si>
    <t>http://www.ithaca.edu/finaid/tuition/</t>
  </si>
  <si>
    <t>Jamestown Community College</t>
  </si>
  <si>
    <t>www.sunyjcc.edu</t>
  </si>
  <si>
    <t>www.sunyjcc.edu/admissions/financial-aid</t>
  </si>
  <si>
    <t>www.sunyjcc.edu/admissions</t>
  </si>
  <si>
    <t>https://www.sunyjcc.edu/student-life/student-services/business-office/tuition-fees</t>
  </si>
  <si>
    <t>There is also a PHED fee that is $25 per course</t>
  </si>
  <si>
    <t>Rio Hondo College</t>
  </si>
  <si>
    <t>Whittier</t>
  </si>
  <si>
    <t>www.riohondo.edu</t>
  </si>
  <si>
    <t>www.riohondo.edu/financial-aid/</t>
  </si>
  <si>
    <t>www.riohondo.edu/admissions/</t>
  </si>
  <si>
    <t>http://www.riohondo.edu/admissions/fee-refunds/</t>
  </si>
  <si>
    <t>Riverside City College</t>
  </si>
  <si>
    <t>www.rcc.edu/riverside/</t>
  </si>
  <si>
    <t>www.rcc.edu/services/studentfinancialservices/Pages/FINANCIAL-AID-HOME.aspx</t>
  </si>
  <si>
    <t>www.rcc.edu/services/admissions/Pages/admissionsandrecords.aspx</t>
  </si>
  <si>
    <t>http://www.rcc.edu/services/admissions/Pages/Tuition-and-Fees.aspx</t>
  </si>
  <si>
    <t>Fees included, Heath service fee, student services fee, and audit fee.</t>
  </si>
  <si>
    <t>San Diego Mesa College</t>
  </si>
  <si>
    <t>www.sdmesa.edu/</t>
  </si>
  <si>
    <t>www.sdmesa.edu/index.cfm/students/services/financial-aid/</t>
  </si>
  <si>
    <t>www.sdmesa.edu/index.cfm/students/services/admissions/</t>
  </si>
  <si>
    <t>http://www.sdmesa.edu/financial-aid/cost-of-attendance.shtml</t>
  </si>
  <si>
    <t>Tuition plus mandatory health fee.</t>
  </si>
  <si>
    <t>Jefferson Community College</t>
  </si>
  <si>
    <t>Watertown</t>
  </si>
  <si>
    <t>www.sunyjefferson.edu</t>
  </si>
  <si>
    <t>www.sunyjefferson.edu/tuition-financial-aid/tuition-fees</t>
  </si>
  <si>
    <t>www.sunyjefferson.edu/admissions/</t>
  </si>
  <si>
    <t>http://www.sunyjefferson.edu/tuition-financial-aid/tuition-fees</t>
  </si>
  <si>
    <t>Technology and Comprehensive Student fees are by credit hour. As such, there is no flat rate.</t>
  </si>
  <si>
    <t>University of San Diego</t>
  </si>
  <si>
    <t>www.sandiego.edu</t>
  </si>
  <si>
    <t>www.sandiego.edu/financial_aid/</t>
  </si>
  <si>
    <t>www.sandiego.edu/admissions/</t>
  </si>
  <si>
    <t>http://www.sandiego.edu/finance/student-financial-services/student-accounts/cost/undergraduate.php#2011_2</t>
  </si>
  <si>
    <t>LIU Post</t>
  </si>
  <si>
    <t>Brookville</t>
  </si>
  <si>
    <t>liu.edu/CWPost</t>
  </si>
  <si>
    <t>liu.edu/CWPost/Financial-Assistance</t>
  </si>
  <si>
    <t>liu.edu/CWPost/Admissions</t>
  </si>
  <si>
    <t>http://liu.edu/CWPost/Enrollment-Services/Tuition</t>
  </si>
  <si>
    <t>San Francisco State University</t>
  </si>
  <si>
    <t>www.sfsu.edu</t>
  </si>
  <si>
    <t>www.sfsu.edu/~finaid/</t>
  </si>
  <si>
    <t>www.sfsu.edu/future/appcentral/appcentral.html</t>
  </si>
  <si>
    <t>http://bursar.sfsu.edu/content/important-fee-information-11</t>
  </si>
  <si>
    <t>San Joaquin Delta College</t>
  </si>
  <si>
    <t>www.deltacollege.edu</t>
  </si>
  <si>
    <t>www.deltacollege.edu/dept/finaid/</t>
  </si>
  <si>
    <t>www.deltacollege.edu/dept/ar/index.html</t>
  </si>
  <si>
    <t>https://www.deltacollege.edu/dept/ar/registration/fees.html</t>
  </si>
  <si>
    <t>Marist College</t>
  </si>
  <si>
    <t>www.Marist.edu</t>
  </si>
  <si>
    <t>www.marist.edu/financialaid/</t>
  </si>
  <si>
    <t>www.marist.edu/admission/</t>
  </si>
  <si>
    <t>http://www.marist.edu/financialaid/tuitionandfees.html</t>
  </si>
  <si>
    <t>Santa Clara University</t>
  </si>
  <si>
    <t>www.scu.edu</t>
  </si>
  <si>
    <t>www.scu.edu/financialaid/</t>
  </si>
  <si>
    <t>www.scu.edu/ugrad</t>
  </si>
  <si>
    <t>https://www.scu.edu/media/offices/bursar/2016-17-Tuition-&amp;-Student-Fees-Schedule-UG-and-Graduate-Programs-06.06.16-(1).pdf</t>
  </si>
  <si>
    <t>Rates appear to have fees built in</t>
  </si>
  <si>
    <t>Mercy College</t>
  </si>
  <si>
    <t>Dobbs Ferry</t>
  </si>
  <si>
    <t>www.mercy.edu</t>
  </si>
  <si>
    <t>https://www.mercy.edu/admissions/financial-aid</t>
  </si>
  <si>
    <t>www.mercy.edu/admissions</t>
  </si>
  <si>
    <t>https://www.mercy.edu/admissions/financial-aid/tuition-and-fees</t>
  </si>
  <si>
    <t>Santa Monica College</t>
  </si>
  <si>
    <t>Santa Monica</t>
  </si>
  <si>
    <t>www.smc.edu</t>
  </si>
  <si>
    <t>www.smc.edu/EnrollmentDevelopment/FinAid/Pages/default.aspx</t>
  </si>
  <si>
    <t>www.smc.edu/EnrollmentDevelopment/Admissions/Pages/default.aspx</t>
  </si>
  <si>
    <t>http://www.smc.edu/EnrollmentDevelopment/Admissions/Pages/Fees.aspx</t>
  </si>
  <si>
    <t>Monroe Community College</t>
  </si>
  <si>
    <t>www.monroecc.edu/</t>
  </si>
  <si>
    <t>www.monroecc.edu/depts/finaid/index.htm</t>
  </si>
  <si>
    <t>www.monroecc.edu/prospective/admissions/index.htm</t>
  </si>
  <si>
    <t>https://www.monroecc.edu/tuition-aid/tuition-fees/</t>
  </si>
  <si>
    <t>Includes tuition and mandatory fees</t>
  </si>
  <si>
    <t>Sonoma State University</t>
  </si>
  <si>
    <t>Rohnert Park</t>
  </si>
  <si>
    <t>www.sonoma.edu</t>
  </si>
  <si>
    <t>www.sonoma.edu/finaid/</t>
  </si>
  <si>
    <t>www.sonoma.edu/admissions/</t>
  </si>
  <si>
    <t>http://www.sonoma.edu/registration/fees</t>
  </si>
  <si>
    <t>Taft College</t>
  </si>
  <si>
    <t>Taft</t>
  </si>
  <si>
    <t>www.taftcollege.edu</t>
  </si>
  <si>
    <t>www.taftcollege.edu/tcwp/esfa/?page_id=195</t>
  </si>
  <si>
    <t>www.taftcollege.edu/tcwp/esfa/wp-content/uploads/2013/06/steps-to-success-for-new-students-FINAL.pdf</t>
  </si>
  <si>
    <t>http://www.taftcollege.edu/tcwp/esfa/?page_id=1705</t>
  </si>
  <si>
    <t>Ventura College</t>
  </si>
  <si>
    <t>Ventura</t>
  </si>
  <si>
    <t>www.venturacollege.edu/</t>
  </si>
  <si>
    <t>www.venturacollege.edu/departments/student-services/financial-aid</t>
  </si>
  <si>
    <t>www.venturacollege.edu/apply_enroll/</t>
  </si>
  <si>
    <t>http://www.venturacollege.edu/apply-and-enroll/paying-for-college/fees</t>
  </si>
  <si>
    <t>Fees that are included, Heath fee, credit by exam fee, audit fee, student center fee, student representation fee.</t>
  </si>
  <si>
    <t>Laureate Education Inc.</t>
  </si>
  <si>
    <t>Walden University</t>
  </si>
  <si>
    <t>www.waldenu.edu</t>
  </si>
  <si>
    <t>www.waldenu.edu/financial-aid</t>
  </si>
  <si>
    <t>www.waldenu.edu/Admissions.htm</t>
  </si>
  <si>
    <t>Business Administration</t>
  </si>
  <si>
    <t>https://www.waldenu.edu/bachelors/bs-in-business-administration/tuition-fees</t>
  </si>
  <si>
    <t>Nassau Community College</t>
  </si>
  <si>
    <t>www.ncc.edu/</t>
  </si>
  <si>
    <t>www.ncc.edu/Admissions/FinancialAid</t>
  </si>
  <si>
    <t>www.ncc.edu/Admissions</t>
  </si>
  <si>
    <t>http://www.ncc.edu/admissions/tuitioncosts/default.shtml</t>
  </si>
  <si>
    <t>West Los Angeles College</t>
  </si>
  <si>
    <t>Culver City</t>
  </si>
  <si>
    <t>www.wlac.edu</t>
  </si>
  <si>
    <t>www.wlac.edu/Financial-Aid/index.aspx</t>
  </si>
  <si>
    <t>www.wlac.edu/Admissions/index.aspx</t>
  </si>
  <si>
    <t>http://www.wlac.edu/financial-aid/index.aspx</t>
  </si>
  <si>
    <t>Yuba College</t>
  </si>
  <si>
    <t>Marysville</t>
  </si>
  <si>
    <t>yc.yccd.edu</t>
  </si>
  <si>
    <t>yc.yccd.edu/student/financial-aid.aspx</t>
  </si>
  <si>
    <t>yc.yccd.edu/admissions/default.aspx</t>
  </si>
  <si>
    <t>https://yc.yccd.edu/admissions/fees-tuition</t>
  </si>
  <si>
    <t>Colorado Mountain College</t>
  </si>
  <si>
    <t>Glenwood Springs</t>
  </si>
  <si>
    <t>coloradomtn.edu/</t>
  </si>
  <si>
    <t>coloradomtn.edu/admissions/financial_aid/</t>
  </si>
  <si>
    <t>coloradomtn.edu/admissions/</t>
  </si>
  <si>
    <t>http://coloradomtn.edu/admissions/tuition_costs/</t>
  </si>
  <si>
    <t>The New School</t>
  </si>
  <si>
    <t>www.newschool.edu/</t>
  </si>
  <si>
    <t>www.newschool.edu/student-financial-services/</t>
  </si>
  <si>
    <t>www.newschool.edu/admission/</t>
  </si>
  <si>
    <t>http://www.newschool.edu/registrar/tuition-and-fees/</t>
  </si>
  <si>
    <t>There are different fees and flat range policies for some majors, but the majority of the majors are the same or very close to these values.</t>
  </si>
  <si>
    <t>Drama BFA</t>
  </si>
  <si>
    <t>Orange County Community College</t>
  </si>
  <si>
    <t>www.sunyorange.edu/</t>
  </si>
  <si>
    <t>Fees for part time students are both per credit and per term, once full time status is achieved they are a flat rate.</t>
  </si>
  <si>
    <t>http://www.sunyorange.edu/bursar/tuition_fees.shtml#current_fees</t>
  </si>
  <si>
    <t>Community College of Denver</t>
  </si>
  <si>
    <t>www.ccd.edu</t>
  </si>
  <si>
    <t>https://www.ccd.edu/org/financial-aid-scholarships</t>
  </si>
  <si>
    <t>https://www.ccd.edu/org/admissions-registration-records</t>
  </si>
  <si>
    <t>https://www.ccd.edu/docs/tuition-fees</t>
  </si>
  <si>
    <t>Click on first download PDF to get a great chart.</t>
  </si>
  <si>
    <t>Rensselaer Polytechnic Institute</t>
  </si>
  <si>
    <t>www.rpi.edu</t>
  </si>
  <si>
    <t>www.rpi.edu/dept/admissions/aid/index.html</t>
  </si>
  <si>
    <t>www.rpi.edu/dept/admissions/index.html</t>
  </si>
  <si>
    <t>http://catalog.rpi.edu/content.php?catoid=4&amp;navoid=82#Tuition</t>
  </si>
  <si>
    <t>Cost per credit is $1091.00 and fees add up to $594.00. Flat rate tuition fee is $17450.00.</t>
  </si>
  <si>
    <t>University of Denver</t>
  </si>
  <si>
    <t>www.du.edu</t>
  </si>
  <si>
    <t>www.du.edu/financialaid/</t>
  </si>
  <si>
    <t>www.du.edu/apply/admission/</t>
  </si>
  <si>
    <t>http://www.du.edu/registrar/registration/tuition16-17.html</t>
  </si>
  <si>
    <t>general bachelors certain majors have additional fees</t>
  </si>
  <si>
    <t>http://universitycollege.du.edu/answers/tuition/bachelors.cfm</t>
  </si>
  <si>
    <t>Rochester Institute of Technology</t>
  </si>
  <si>
    <t>www.rit.edu/</t>
  </si>
  <si>
    <t>www.rit.edu/emcs/financialaid/</t>
  </si>
  <si>
    <t>www.rit.edu/admission.html</t>
  </si>
  <si>
    <t>https://www.rit.edu/fa/sfs/billing/tuitionandfees/1617/undergraduate</t>
  </si>
  <si>
    <t>Front Range Community College</t>
  </si>
  <si>
    <t>Westminster</t>
  </si>
  <si>
    <t>www.frontrange.edu</t>
  </si>
  <si>
    <t>www.frontrange.edu/Current-Students/Financial-Aid/</t>
  </si>
  <si>
    <t>www.frontrange.edu/getting-in/admissions</t>
  </si>
  <si>
    <t>https://www.frontrange.edu/paying-for-college/tuition-and-fees/tuition-fees-by-credit-hour</t>
  </si>
  <si>
    <t>University of Rochester</t>
  </si>
  <si>
    <t>www.rochester.edu</t>
  </si>
  <si>
    <t>enrollment.rochester.edu/financial-aid/</t>
  </si>
  <si>
    <t>www.enrollment.rochester.edu/</t>
  </si>
  <si>
    <t>https://www.rochester.edu/adminfinance/bursar/RCFees16-17.html</t>
  </si>
  <si>
    <t>Pueblo Community College</t>
  </si>
  <si>
    <t>www.pueblocc.edu</t>
  </si>
  <si>
    <t>www.pueblocc.edu/Financial-Aid/</t>
  </si>
  <si>
    <t>www.pueblocc.edu/Admissions/</t>
  </si>
  <si>
    <t>http://www.pueblocc.edu/Tuition/</t>
  </si>
  <si>
    <t>St John's University-New York</t>
  </si>
  <si>
    <t>www.stjohns.edu</t>
  </si>
  <si>
    <t>www.stjohns.edu/services/financial</t>
  </si>
  <si>
    <t>www.stjohns.edu/admission</t>
  </si>
  <si>
    <t>http://www.stjohns.edu/admission-aid/tuition-and-financial-aid/tuition/undergraduate-queens-manhattan-and-online-learning</t>
  </si>
  <si>
    <t>http://www.stjohns.edu/admission-aid/tuition-and-financial-aid/tuition/university-fees</t>
  </si>
  <si>
    <t>New student fee of $250.00, is not required unless you are a freshman</t>
  </si>
  <si>
    <t>Red Rocks Community College</t>
  </si>
  <si>
    <t>www.rrcc.edu</t>
  </si>
  <si>
    <t>www.rrcc.edu/finaid/</t>
  </si>
  <si>
    <t>www.rrcc.edu/admis/</t>
  </si>
  <si>
    <t>The 18 hour credit charge was calculated using the chart on the link provided.</t>
  </si>
  <si>
    <t>http://www.rrcc.edu/sites/default/files/u207/FY17%20Board%20Approved%20Tuition%20and%20Fee%20Chart%20%28for%20distribution%29.pdf</t>
  </si>
  <si>
    <t>Regis Corporation</t>
  </si>
  <si>
    <t>Regis University</t>
  </si>
  <si>
    <t>www.regis.edu/</t>
  </si>
  <si>
    <t>www.regis.edu/FinancialAid</t>
  </si>
  <si>
    <t>www.regis.edu/College-Admissions-and-Financial-Aid.aspx</t>
  </si>
  <si>
    <t>http://www.regis.edu/College-Admissions-and-Financial-Aid/College-Financial-Aid/Cost-of-Attendance.aspx</t>
  </si>
  <si>
    <t>Orientation fee of $225, only required if you are a freshman. Heath insurance is also not mandatory.</t>
  </si>
  <si>
    <t>Farmingdale State College</t>
  </si>
  <si>
    <t>Farmingdale</t>
  </si>
  <si>
    <t>www.farmingdale.edu/</t>
  </si>
  <si>
    <t>www.farmingdale.edu/financial-aid/index.shtml</t>
  </si>
  <si>
    <t>www.farmingdale.edu/admissions/index.shtml</t>
  </si>
  <si>
    <t>http://www.farmingdale.edu/financial-aid/tuition-fees.shtml</t>
  </si>
  <si>
    <t>A flat rate on fees occurs when a student is enrolled full time, 12 or more credit hours.</t>
  </si>
  <si>
    <t>University of Connecticut</t>
  </si>
  <si>
    <t>Storrs</t>
  </si>
  <si>
    <t>uconn.edu/</t>
  </si>
  <si>
    <t>financialaid.uconn.edu/</t>
  </si>
  <si>
    <t>admissions.uconn.edu/</t>
  </si>
  <si>
    <t>http://bursar.uconn.edu/2016-2017-undergraduate-tuition-and-fees</t>
  </si>
  <si>
    <t>SUNY at Albany</t>
  </si>
  <si>
    <t>www.albany.edu</t>
  </si>
  <si>
    <t>www.albany.edu/financialaid/</t>
  </si>
  <si>
    <t>www.albany.edu/admissions.php</t>
  </si>
  <si>
    <t>$20 Student Alumni Partnership Fee is Optional</t>
  </si>
  <si>
    <t>Fairfield University</t>
  </si>
  <si>
    <t>fairfield.edu/</t>
  </si>
  <si>
    <t>fairfield.edu/admissionaid/financialaidtuition/undergraduatefinancialaidtuition/</t>
  </si>
  <si>
    <t>fairfield.edu/admissionaid/undergraduateadmission/</t>
  </si>
  <si>
    <t>https://www.fairfield.edu/finance/bursar/undergraduatetuitionfees/</t>
  </si>
  <si>
    <t>SUNY at Binghamton</t>
  </si>
  <si>
    <t>Vestal</t>
  </si>
  <si>
    <t>www.binghamton.edu</t>
  </si>
  <si>
    <t>www2.binghamton.edu/financial-aid</t>
  </si>
  <si>
    <t>www2.binghamton.edu/admissions</t>
  </si>
  <si>
    <t>https://www.binghamton.edu/student-accounts/Tuition%20and%20Fee%20Rates%202016-2017.pdf</t>
  </si>
  <si>
    <t>unknown</t>
  </si>
  <si>
    <t>University at Buffalo</t>
  </si>
  <si>
    <t>www.buffalo.edu</t>
  </si>
  <si>
    <t>financialaid.buffalo.edu/</t>
  </si>
  <si>
    <t>admissions.buffalo.edu/</t>
  </si>
  <si>
    <t>http://studentaccounts.buffalo.edu/tuition/fall.php</t>
  </si>
  <si>
    <t>Undergraduate</t>
  </si>
  <si>
    <t>Naugatuck Valley Community College</t>
  </si>
  <si>
    <t>Waterbury</t>
  </si>
  <si>
    <t>www.nv.edu</t>
  </si>
  <si>
    <t>www.nv.edu/Paying-for-College/Financial-Aid</t>
  </si>
  <si>
    <t>www.nv.edu/Admissions</t>
  </si>
  <si>
    <t>http://www.nsc.edu/Files/CashiersOffice/16-17%20tuition%20and%20fees-Final1.pdf</t>
  </si>
  <si>
    <t>Info available from PDF supplied at source webpage. There is a flat fee of 150 per semester in addition to cost of 161/credit hour. The revised turker was not correct.</t>
  </si>
  <si>
    <t>SUNY College at Brockport</t>
  </si>
  <si>
    <t>Brockport</t>
  </si>
  <si>
    <t>www.brockport.edu</t>
  </si>
  <si>
    <t>www.brockport.edu/finaid/</t>
  </si>
  <si>
    <t>www.brockport.edu/admissions/</t>
  </si>
  <si>
    <t>https://www.brockport.edu/admissions_aid/financial_aid/docs/P07_INOUT_ON_2016_17_draft4.pdf</t>
  </si>
  <si>
    <t>SUNY College at Oswego</t>
  </si>
  <si>
    <t>Oswego</t>
  </si>
  <si>
    <t>www.oswego.edu/</t>
  </si>
  <si>
    <t>www.oswego.edu/admissions/costs/financial</t>
  </si>
  <si>
    <t>www.oswego.edu/admissions</t>
  </si>
  <si>
    <t>https://www.oswego.edu/student-accounts/hour-rates</t>
  </si>
  <si>
    <t>https://www.oswego.edu/student-accounts/tuition-and-fees</t>
  </si>
  <si>
    <t>University of New Haven</t>
  </si>
  <si>
    <t>West Haven</t>
  </si>
  <si>
    <t>www.newhaven.edu</t>
  </si>
  <si>
    <t>www.newhaven.edu/admissions/ugrad/affordable/</t>
  </si>
  <si>
    <t>www.newhaven.edu/admissions/ugrad/</t>
  </si>
  <si>
    <t>http://www.newhaven.edu/academics/resources/bursars/tuition/undergraduate-2016-2017/</t>
  </si>
  <si>
    <t>Norwalk Community College</t>
  </si>
  <si>
    <t>www.ncc.commnet.edu</t>
  </si>
  <si>
    <t>www.ncc.commnet.edu/dept/financialaid/default.asp</t>
  </si>
  <si>
    <t>www.ncc.commnet.edu/dept/admissions/default.asp</t>
  </si>
  <si>
    <t>http://norwalk.edu/dept/businessoffice/pdf/Fall%202016%20tuition%20and%20fees.pdf?ver=2.0</t>
  </si>
  <si>
    <t>Touro College and University System</t>
  </si>
  <si>
    <t>Touro College</t>
  </si>
  <si>
    <t>www.touro.edu</t>
  </si>
  <si>
    <t>https://help.touro.edu/hc/en-us/articles/225870728-What-are-my-program-s-tuition-and-fees-Subject-to-change-</t>
  </si>
  <si>
    <t>all at Lander College for Arts and Sciences (Flatbush)</t>
  </si>
  <si>
    <t>Post University</t>
  </si>
  <si>
    <t>www.post.edu/</t>
  </si>
  <si>
    <t>http://post.edu/financial-aid/tuition-fees/campus</t>
  </si>
  <si>
    <t>Excelsior College</t>
  </si>
  <si>
    <t>www.excelsior.edu</t>
  </si>
  <si>
    <t>https://www.excelsior.edu/financial-aid</t>
  </si>
  <si>
    <t>https://www.excelsior.edu/admissions</t>
  </si>
  <si>
    <t>http://www.excelsior.edu/costs-and-financing/undergraduate</t>
  </si>
  <si>
    <t>Excelsior Course Option used for figures, Multi-Source Option would apply to only certain continuing students</t>
  </si>
  <si>
    <t>Quinnipiac University</t>
  </si>
  <si>
    <t>Hamden</t>
  </si>
  <si>
    <t>www.quinnipiac.edu</t>
  </si>
  <si>
    <t>www.quinnipiac.edu/admissions/undergraduate-admissions/tuition-and-financial-aid/undergraduate-financial-aid/</t>
  </si>
  <si>
    <t>www.quinnipiac.edu/admissions</t>
  </si>
  <si>
    <t>https://www.qu.edu/admissions/graduate-admissions/graduate-financial-aid/tuition-and-fees/</t>
  </si>
  <si>
    <t>There is a $40 per credit student fee, with a max of $360.00 per semester.</t>
  </si>
  <si>
    <t>South Piedmont Community College</t>
  </si>
  <si>
    <t>Polkton</t>
  </si>
  <si>
    <t>www.spcc.edu</t>
  </si>
  <si>
    <t>www.spcc.edu/future-students/15-financial-aid.html</t>
  </si>
  <si>
    <t>www.spcc.edu/future-students/6-admissions.html</t>
  </si>
  <si>
    <t>http://www.spcc.edu/wp-content/uploads/2015/12/2016FA-Tuition-Rates.pdf</t>
  </si>
  <si>
    <t>Charges for 18 credit hours cannot be accurately determined. Tuition is capped; however, some fees are variable and it cannot be determined if variation would occur above the 16 credit hours listed at source. This information has not been found elsewhere, either.</t>
  </si>
  <si>
    <t>Southern Connecticut State University</t>
  </si>
  <si>
    <t>www.southernct.edu</t>
  </si>
  <si>
    <t>www.southernct.edu/financialaid/</t>
  </si>
  <si>
    <t>www.southernct.edu/admissions/</t>
  </si>
  <si>
    <t>https://www.southernct.edu/studentaccounts/16-17%20Fall%20Spring%20FT.pdf</t>
  </si>
  <si>
    <t>https://www.southernct.edu/studentaccounts/16-17%20Fall%20Spring%20PT.pdf</t>
  </si>
  <si>
    <t>The application fee is sent in with your application for admission, it has nothing to do with tuition. The orientation fee is only mandatory for incoming freshman and transfer students.</t>
  </si>
  <si>
    <t>Cape Fear Community College</t>
  </si>
  <si>
    <t>www.cfcc.edu</t>
  </si>
  <si>
    <t>cfcc.edu/finaid/</t>
  </si>
  <si>
    <t>cfcc.edu/admissions/</t>
  </si>
  <si>
    <t>http://cfcc.edu/admissions/fees/</t>
  </si>
  <si>
    <t>Delaware Technical Community College-Stanton/Wilmington</t>
  </si>
  <si>
    <t>https://www.dtcc.edu/our-campuses/wilmington</t>
  </si>
  <si>
    <t>Central Piedmont Community College</t>
  </si>
  <si>
    <t>www.cpcc.edu</t>
  </si>
  <si>
    <t>http://www.cpcc.edu/cashiering/tuition</t>
  </si>
  <si>
    <t>Duke University</t>
  </si>
  <si>
    <t>WWW.DUKE.EDU</t>
  </si>
  <si>
    <t>www.finaid.duke.edu</t>
  </si>
  <si>
    <t>www.admissions.duke.edu</t>
  </si>
  <si>
    <t>http://registrar.duke.edu/sites/default/files/undergraduate/2016-17/index.html#91/z</t>
  </si>
  <si>
    <t>http://registrar.duke.edu/sites/default/files/undergraduate/2008-09/undergradbltn2008-09-11-1.html</t>
  </si>
  <si>
    <t>University of Delaware</t>
  </si>
  <si>
    <t>www.udel.edu/</t>
  </si>
  <si>
    <t>www.udel.edu/finaid/</t>
  </si>
  <si>
    <t>www.udel.edu/admissions/</t>
  </si>
  <si>
    <t>http://www.pcs.udel.edu/reg/credit/tuition/</t>
  </si>
  <si>
    <t>Includes Registration fee, and Undergraduate student comprehensive fee</t>
  </si>
  <si>
    <t>Wilmington University</t>
  </si>
  <si>
    <t>New Castle</t>
  </si>
  <si>
    <t>www.wilmu.edu</t>
  </si>
  <si>
    <t>www.wilmu.edu/financialaid/index.aspx</t>
  </si>
  <si>
    <t>www.wilmu.edu/admission/index.aspx</t>
  </si>
  <si>
    <t>http://www.wilmu.edu/studentfinancialservices/tuition.aspx</t>
  </si>
  <si>
    <t>George Washington University</t>
  </si>
  <si>
    <t>www.gwu.edu</t>
  </si>
  <si>
    <t>financialaid.gwu.edu/</t>
  </si>
  <si>
    <t>www.gwu.edu/apply/</t>
  </si>
  <si>
    <t>https://studentaccounts.gwu.edu/undergraduate-tuition</t>
  </si>
  <si>
    <t>The tuition is a flat rate for 12-17 credits ($25937.50). However, there are per credit fees ($2.50/credit) and thus the total is not a flat rate. There is also a $350 matriculation fee for the first term.</t>
  </si>
  <si>
    <t>Fayetteville Technical Community College</t>
  </si>
  <si>
    <t>Fayetteville</t>
  </si>
  <si>
    <t>www.faytechcc.edu</t>
  </si>
  <si>
    <t>www.faytechcc.edu/financial_aid/index.aspx</t>
  </si>
  <si>
    <t>www.faytechcc.edu/admissions/</t>
  </si>
  <si>
    <t>http://www.faytechcc.edu/business-finance-office/tuition-fees/</t>
  </si>
  <si>
    <t>Howard University</t>
  </si>
  <si>
    <t>www.howard.edu</t>
  </si>
  <si>
    <t>www.howard.edu/financialaid/default.htm</t>
  </si>
  <si>
    <t>www.howard.edu/enrollment/admission/</t>
  </si>
  <si>
    <t>http://www.howard.edu/studentfinancialservices/accounts/docs/AY1617_Tuition_&amp;_Fee.pdf</t>
  </si>
  <si>
    <t>Florida International University</t>
  </si>
  <si>
    <t>www.fiu.edu</t>
  </si>
  <si>
    <t>onestop.fiu.edu/</t>
  </si>
  <si>
    <t>http://admissions.fiu.edu/costs-and-aid/index.html</t>
  </si>
  <si>
    <t>Florida State University</t>
  </si>
  <si>
    <t>www.fsu.edu</t>
  </si>
  <si>
    <t>financialaid.fsu.edu/</t>
  </si>
  <si>
    <t>admissions.fsu.edu/</t>
  </si>
  <si>
    <t>http://controller.vpfa.fsu.edu/student-business/tuition-fees</t>
  </si>
  <si>
    <t>Everest University-Pompano Beach</t>
  </si>
  <si>
    <t>Pompano Beach</t>
  </si>
  <si>
    <t>www.everest.edu/campus/pompano_beach</t>
  </si>
  <si>
    <t>http://www.collegecalc.org/colleges/florida/everest-university-pompano-beach/#creditCost</t>
  </si>
  <si>
    <t>Gulf Coast State College</t>
  </si>
  <si>
    <t>Panama City</t>
  </si>
  <si>
    <t>www.gulfcoast.edu/default.htm</t>
  </si>
  <si>
    <t>www.gulfcoast.edu/finance_assist/default.htm</t>
  </si>
  <si>
    <t>www.gulfcoast.edu/admissions/default.htm</t>
  </si>
  <si>
    <t>http://www.gulfcoast.edu/tuition-aid/tuition-fees/index.html</t>
  </si>
  <si>
    <t>Keiser University-Ft Lauderdale</t>
  </si>
  <si>
    <t>www.keiseruniversity.edu</t>
  </si>
  <si>
    <t>www.keiseruniversity.edu/financial-services/</t>
  </si>
  <si>
    <t>www.keiseruniversity.edu/admissions/</t>
  </si>
  <si>
    <t>Tuition for Students less than full time: Tuition is charged based on a pro-rata calculation at the beginning of the semester,</t>
  </si>
  <si>
    <t>file:///C:/Users/Rachel/Downloads/KU-Tuition-and-Fees.pdf</t>
  </si>
  <si>
    <t>Fayetteville State University</t>
  </si>
  <si>
    <t>www.uncfsu.edu</t>
  </si>
  <si>
    <t>finaid.uncfsu.edu/</t>
  </si>
  <si>
    <t>www.uncfsu.edu/admissions/</t>
  </si>
  <si>
    <t>http://www.uncfsu.edu/Documents/bursar/feeschedules/New%20Detailed%20fee%20schedule%20for%202016-2017.pdf</t>
  </si>
  <si>
    <t>flat rates are for 1-5 credits, 6-8 credits, 9-11 credits, and 12+ credits</t>
  </si>
  <si>
    <t>Mayland Community College</t>
  </si>
  <si>
    <t>Spruce Pine</t>
  </si>
  <si>
    <t>www.mayland.edu</t>
  </si>
  <si>
    <t>www.mayland.edu/financial-aid</t>
  </si>
  <si>
    <t>www.mayland.edu/admissions</t>
  </si>
  <si>
    <t>http://www.mayland.edu/academics/cost-attendance</t>
  </si>
  <si>
    <t>Northwest Florida State College</t>
  </si>
  <si>
    <t>Niceville</t>
  </si>
  <si>
    <t>www.nwfsc.edu/</t>
  </si>
  <si>
    <t>www.nwfsc.edu/Students/PayingforCollege/FinancialAid/</t>
  </si>
  <si>
    <t>www.nwfsc.edu/Students/Enrollment/Admissions/</t>
  </si>
  <si>
    <t>http://catalog.nwfsc.edu/content.php?catoid=15&amp;navoid=3140</t>
  </si>
  <si>
    <t>Baccalaureate (College Credit), includes Student Access fee, many courses have an extra course fee</t>
  </si>
  <si>
    <t>Nash Community College</t>
  </si>
  <si>
    <t>Rocky Mount</t>
  </si>
  <si>
    <t>www.nashcc.edu</t>
  </si>
  <si>
    <t>www.nashcc.edu/index.php/students-topmenu-856/financial-aid-a-scholarships-topmenu-229</t>
  </si>
  <si>
    <t>www.nashcc.edu/index.php/admissions-topmenu-44</t>
  </si>
  <si>
    <t>http://www.nashcc.edu/index.php/students-topmenu-856/tuition-a-fees-topmenu-230</t>
  </si>
  <si>
    <t>North Carolina A &amp; T State University</t>
  </si>
  <si>
    <t>Greensboro</t>
  </si>
  <si>
    <t>www.ncat.edu</t>
  </si>
  <si>
    <t>www.ncat.edu/admissions/financial-aid/</t>
  </si>
  <si>
    <t>www.ncat.edu/admissions.html</t>
  </si>
  <si>
    <t>http://www.ncat.edu/divisions/business-and-finance/comptroller/treasurer/treas-assets/treas-off-forms/2016-2017/16-17_ug_detail_fees.pdf</t>
  </si>
  <si>
    <t>Polk State College</t>
  </si>
  <si>
    <t>Winter Haven</t>
  </si>
  <si>
    <t>www.polk.edu</t>
  </si>
  <si>
    <t>www.polk.edu/admission-aid/financial-aid/</t>
  </si>
  <si>
    <t>www.polk.edu/admission-aid/admission-registrar-and-student-services-forms/</t>
  </si>
  <si>
    <t>https://www.polk.edu/admission-aid/fees-tuition/</t>
  </si>
  <si>
    <t>North Carolina Central University</t>
  </si>
  <si>
    <t>www.nccu.edu</t>
  </si>
  <si>
    <t>www.nccu.edu/admissionsandaid/scholarshipandaid/index.cfm</t>
  </si>
  <si>
    <t>www.nccu.edu/admissionsandaid/index.cfm</t>
  </si>
  <si>
    <t>http://www.hillcollege.edu/StudentServices/hill/?mdc=atuitfees</t>
  </si>
  <si>
    <t>Saint Leo University</t>
  </si>
  <si>
    <t>Saint Leo</t>
  </si>
  <si>
    <t>www.saintleo.edu</t>
  </si>
  <si>
    <t>www.saintleo.edu/Financial-Aid</t>
  </si>
  <si>
    <t>www.saintleo.edu/Admissions</t>
  </si>
  <si>
    <t>http://www.saintleo.edu/media/1012037/1617_tuition___fees_uc_ug.pdf</t>
  </si>
  <si>
    <t>University of North Carolina at Pembroke</t>
  </si>
  <si>
    <t>Pembroke</t>
  </si>
  <si>
    <t>www.uncp.edu</t>
  </si>
  <si>
    <t>www.uncp.edu/admissions-aid/costs-financial-aid-information/financial-aid</t>
  </si>
  <si>
    <t>www.uncp.edu/admissions-aid</t>
  </si>
  <si>
    <t>http://www.uncp.edu/about-uncp/administration/departments/bursar/tuition-and-fees/tuition-and-required-fees#undergraduate</t>
  </si>
  <si>
    <t>Flat ranges: 1-5, 6-8, 9-11, 12+.</t>
  </si>
  <si>
    <t>Saint Johns River State College</t>
  </si>
  <si>
    <t>Palatka</t>
  </si>
  <si>
    <t>www.sjrstate.edu</t>
  </si>
  <si>
    <t>www.sjrstate.edu/finaid.html</t>
  </si>
  <si>
    <t>www.sjrstate.edu/admissions.html</t>
  </si>
  <si>
    <t>Baccalaureate rate---includes mandatory fees per credit and tuition. No flat fee, no semester fees.</t>
  </si>
  <si>
    <t>http://www.sjrstate.edu/tuition.html</t>
  </si>
  <si>
    <t>Rowan-Cabarrus Community College</t>
  </si>
  <si>
    <t>www.rccc.edu/</t>
  </si>
  <si>
    <t>www.rccc.edu/financialaid/</t>
  </si>
  <si>
    <t>www.rccc.edu/admissions/</t>
  </si>
  <si>
    <t>https://www.rccc.edu/onestop/466/tuition-and-fees-for-academic-programs/</t>
  </si>
  <si>
    <t>Tuition is capped at $1,216.00 (the rate for 16 units) regardless of units in excess of 16. The remaining fees are constant for 16 or more units, making 16 or more units a flat rate.</t>
  </si>
  <si>
    <t>Valencia College</t>
  </si>
  <si>
    <t>valenciacollege.edu</t>
  </si>
  <si>
    <t>valenciacollege.edu/finaid/</t>
  </si>
  <si>
    <t>valenciacollege.edu/admissions-records/</t>
  </si>
  <si>
    <t>http://valenciacollege.edu/businessoffice/tuition-fees.cfm</t>
  </si>
  <si>
    <t>Atlanta Technical College</t>
  </si>
  <si>
    <t>www.atlantatech.edu/</t>
  </si>
  <si>
    <t>www.atlantatech.edu/administrative/financial-aid.php</t>
  </si>
  <si>
    <t>www.atlantatech.edu/admissions/index.php</t>
  </si>
  <si>
    <t>http://www.atlantatech.edu/admissions/tuition-fees.php</t>
  </si>
  <si>
    <t>Per credit hour cost is $89.00, plus a total fee of $310.00 per semester.</t>
  </si>
  <si>
    <t>Wake Technical Community College</t>
  </si>
  <si>
    <t>Raleigh</t>
  </si>
  <si>
    <t>www.waketech.edu/</t>
  </si>
  <si>
    <t>financialaid.waketech.edu/</t>
  </si>
  <si>
    <t>admissions.waketech.edu/</t>
  </si>
  <si>
    <t>http://www.waketech.edu/sites/default/files/registration/Fall2016-tuition.pdf</t>
  </si>
  <si>
    <t>Columbus State University</t>
  </si>
  <si>
    <t>www.columbusstate.edu</t>
  </si>
  <si>
    <t>finaid.columbusstate.edu/</t>
  </si>
  <si>
    <t>admissions.columbusstate.edu/</t>
  </si>
  <si>
    <t>https://bursar.columbusstate.edu/tuition-and-fees/undergraduate.php</t>
  </si>
  <si>
    <t>University of Georgia</t>
  </si>
  <si>
    <t>www.uga.edu</t>
  </si>
  <si>
    <t>osfa.uga.edu/index.html</t>
  </si>
  <si>
    <t>https://www.admissions.uga.edu/</t>
  </si>
  <si>
    <t>Includes all Mandatory fees</t>
  </si>
  <si>
    <t>http://www.bursar.uga.edu/Tuition_Fees_2016_2017_fall.pdf</t>
  </si>
  <si>
    <t>University of North Dakota</t>
  </si>
  <si>
    <t>Grand Forks</t>
  </si>
  <si>
    <t>und.edu</t>
  </si>
  <si>
    <t>und.edu/admissions/financial-aid/</t>
  </si>
  <si>
    <t>und.edu/admissions/</t>
  </si>
  <si>
    <t>https://und.edu/admissions/student-account-services/tuition-rates.cfm</t>
  </si>
  <si>
    <t>Savannah College of Art and Design</t>
  </si>
  <si>
    <t>www.scad.edu</t>
  </si>
  <si>
    <t>www.scad.edu/admission/financial-aid-and-scholarships</t>
  </si>
  <si>
    <t>www.scad.edu/admission</t>
  </si>
  <si>
    <t>http://www.scad.edu/admission/tuition-and-fees/undergraduate</t>
  </si>
  <si>
    <t>North Dakota State University-Main Campus</t>
  </si>
  <si>
    <t>Fargo</t>
  </si>
  <si>
    <t>https://www.ndsu.edu</t>
  </si>
  <si>
    <t>https://www.ndsu.edu/bisonconnection/finaid/</t>
  </si>
  <si>
    <t>https://www.ndsu.edu/admission/</t>
  </si>
  <si>
    <t>base tuition plus fees. Each field of study has a different level</t>
  </si>
  <si>
    <t>https://www.ndsu.edu/onestop/accounts/tuition/undergraduate_tuition_part_time/</t>
  </si>
  <si>
    <t>https://www.ndsu.edu/onestop/accounts/tuition/undergraduate_tuition_full_time/</t>
  </si>
  <si>
    <t>Southern Polytechnic State University</t>
  </si>
  <si>
    <t>University of Cincinnati-Main Campus</t>
  </si>
  <si>
    <t>www.uc.edu</t>
  </si>
  <si>
    <t>financialaid.uc.edu/</t>
  </si>
  <si>
    <t>admissions.uc.edu/</t>
  </si>
  <si>
    <t>http://www.uc.edu/bursar/fees/2016-2017.html</t>
  </si>
  <si>
    <t>University of West Georgia</t>
  </si>
  <si>
    <t>Carrollton</t>
  </si>
  <si>
    <t>www.westga.edu</t>
  </si>
  <si>
    <t>www.westga.edu/finaid/</t>
  </si>
  <si>
    <t>www.westga.edu/admissions/</t>
  </si>
  <si>
    <t>https://www.westga.edu/student-services/bursar/assets-bursar/docs/FY17_New_and_Continuing_Students.pdf</t>
  </si>
  <si>
    <t>Clark State Community College</t>
  </si>
  <si>
    <t>www.clarkstate.edu</t>
  </si>
  <si>
    <t>www.clarkstate.edu/admissions-financial-aid/financial-aid/</t>
  </si>
  <si>
    <t>www.clarkstate.edu/admissions-financial-aid/</t>
  </si>
  <si>
    <t>http://www.clarkstate.edu/admissions-financial-aid/tuition-payment/</t>
  </si>
  <si>
    <t>Columbus State Community College</t>
  </si>
  <si>
    <t>www.cscc.edu/</t>
  </si>
  <si>
    <t>www.cscc.edu/services/financial-aid/</t>
  </si>
  <si>
    <t>www.cscc.edu/admissions/</t>
  </si>
  <si>
    <t>http://www.cscc.edu/academics/tuition-fees/</t>
  </si>
  <si>
    <t>Include technology Fee</t>
  </si>
  <si>
    <t>Leeward Community College</t>
  </si>
  <si>
    <t>Pearl City</t>
  </si>
  <si>
    <t>www.leeward.hawaii.edu</t>
  </si>
  <si>
    <t>www.leeward.hawaii.edu/finaid</t>
  </si>
  <si>
    <t>www.leeward.hawaii.edu/enroll</t>
  </si>
  <si>
    <t>http://www.leeward.hawaii.edu/tuition</t>
  </si>
  <si>
    <t>Student Publication and Student Health Center fees are constant and added at first credit. Therefore, they can be considered term-based fees.</t>
  </si>
  <si>
    <t>Windward Community College</t>
  </si>
  <si>
    <t>Kaneohe</t>
  </si>
  <si>
    <t>https://windward.hawaii.edu</t>
  </si>
  <si>
    <t>https://windward.hawaii.edu/Financial_Aid/</t>
  </si>
  <si>
    <t>https://windward.hawaii.edu/Admissions_Records/</t>
  </si>
  <si>
    <t>https://windward.hawaii.edu/Tuition/index.php</t>
  </si>
  <si>
    <t>Cuyahoga Community College District</t>
  </si>
  <si>
    <t>www.tri-c.edu</t>
  </si>
  <si>
    <t>http://www.tri-c.edu/paying-for-college/tuition-and-fees/index.html</t>
  </si>
  <si>
    <t>Idaho State Board of Education</t>
  </si>
  <si>
    <t>Boise State University</t>
  </si>
  <si>
    <t>Boise</t>
  </si>
  <si>
    <t>www.boisestate.edu</t>
  </si>
  <si>
    <t>financialaid.boisestate.edu/</t>
  </si>
  <si>
    <t>admissions.boisestate.edu/</t>
  </si>
  <si>
    <t>https://vpfa.boisestate.edu/student-financial-services/boise-state-university-fees/</t>
  </si>
  <si>
    <t>Hocking College</t>
  </si>
  <si>
    <t>Nelsonville</t>
  </si>
  <si>
    <t>www.hocking.edu</t>
  </si>
  <si>
    <t>www.hocking.edu/payforcollege/financialaid</t>
  </si>
  <si>
    <t>www.hocking.edu/gettingstarted</t>
  </si>
  <si>
    <t>http://www.hocking.edu/payforcollege/tuition</t>
  </si>
  <si>
    <t>Idaho State University</t>
  </si>
  <si>
    <t>Pocatello</t>
  </si>
  <si>
    <t>www.isu.edu/</t>
  </si>
  <si>
    <t>www.isu.edu/finaid/</t>
  </si>
  <si>
    <t>www.isu.edu/enroll/admissions/</t>
  </si>
  <si>
    <t>http://www2.isu.edu/finserv/costinfo.shtml</t>
  </si>
  <si>
    <t>Kent State University at Kent</t>
  </si>
  <si>
    <t>Kent</t>
  </si>
  <si>
    <t>www.kent.edu</t>
  </si>
  <si>
    <t>www.kent.edu/admissions/undergraduate/financial-aid</t>
  </si>
  <si>
    <t>www.kent.edu/admissions/undergraduate</t>
  </si>
  <si>
    <t>North Idaho College</t>
  </si>
  <si>
    <t>Coeur d'Alene</t>
  </si>
  <si>
    <t>www.nic.edu/</t>
  </si>
  <si>
    <t>www.nic.edu/Websites/index.asp?dpt=29</t>
  </si>
  <si>
    <t>www.nic.edu/admissions/</t>
  </si>
  <si>
    <t>http://www.nic.edu/websites/default.aspx?dpt=12&amp;pageId=100</t>
  </si>
  <si>
    <t>Tuition and fees are per credit.</t>
  </si>
  <si>
    <t>Lakeland Community College</t>
  </si>
  <si>
    <t>Kirtland</t>
  </si>
  <si>
    <t>www.lakelandcc.edu</t>
  </si>
  <si>
    <t>lakelandcc.edu/web/about/financial-aid-departments</t>
  </si>
  <si>
    <t>www.lakelandcc.edu/web/about/admissions-departments</t>
  </si>
  <si>
    <t>http://www.lakelandcc.edu/web/about/tuition-controller</t>
  </si>
  <si>
    <t>Columbia College-Chicago</t>
  </si>
  <si>
    <t>www.colum.edu</t>
  </si>
  <si>
    <t>www.colum.edu/student-financial-services/index.php</t>
  </si>
  <si>
    <t>www.colum.edu/Admissions/</t>
  </si>
  <si>
    <t>http://www.colum.edu/student-financial-services/create-a-plan/calculate-your-costs/tuition-and-fees/2016-2017/tuition-and-fees-2016-2017.php</t>
  </si>
  <si>
    <t>Includes mandatory fees and flat rate ranges</t>
  </si>
  <si>
    <t>Miami University-Oxford</t>
  </si>
  <si>
    <t>Oxford</t>
  </si>
  <si>
    <t>www.miamioh.edu</t>
  </si>
  <si>
    <t>www.miamioh.edu/admission/finaid/index.html</t>
  </si>
  <si>
    <t>www.miamioh.edu/admission/index.html</t>
  </si>
  <si>
    <t>all except creative arts, engineering and farmer's school of business</t>
  </si>
  <si>
    <t>https://miamioh.edu/onestop/your-money/tuition-fees/oxford-campus/undergrad-fall-2016/2016-cohort/index.html</t>
  </si>
  <si>
    <t>University of Northwestern Ohio</t>
  </si>
  <si>
    <t>Lima</t>
  </si>
  <si>
    <t>www.unoh.edu</t>
  </si>
  <si>
    <t>www.unoh.edu/academics/financialaid/</t>
  </si>
  <si>
    <t>www.unoh.edu/future_students/admissions_procedures/</t>
  </si>
  <si>
    <t>There is a "general in-state fee" that is listed in the college catalog, but no number is given.  On the military fees page, I used the fee listed there, although I don't know if that applies to regular undergrads</t>
  </si>
  <si>
    <t>http://www.frederick.edu/cost-financial-aid/tuition-fees.aspx</t>
  </si>
  <si>
    <t>http://www.unoh.edu/offices/military/tuition_fees.shtml</t>
  </si>
  <si>
    <t>DePaul University</t>
  </si>
  <si>
    <t>www.depaul.edu</t>
  </si>
  <si>
    <t>www.depaul.edu/admission-and-aid/financial-aid/Pages/default.aspx</t>
  </si>
  <si>
    <t>www.depaul.edu/admission-and-aid/types-of-admission/Pages/default.aspx</t>
  </si>
  <si>
    <t>http://offices.depaul.edu/student-financial-accounts/cost-of-attendance/tuition/Pages/2016-2017.aspx</t>
  </si>
  <si>
    <t>Class entering 2016 for full time tuition, Tuition total for each school quarter term.</t>
  </si>
  <si>
    <t>Ohio University</t>
  </si>
  <si>
    <t>Ohio University-Southern Campus</t>
  </si>
  <si>
    <t>Ironton</t>
  </si>
  <si>
    <t>www.southern.ohiou.edu/</t>
  </si>
  <si>
    <t>www.ohio.edu/financialaid/</t>
  </si>
  <si>
    <t>www.southern.ohiou.edu/pages/students/prospective-students/admissions-home.htm</t>
  </si>
  <si>
    <t>https://www.ohio.edu/finance/bursar/upload/16-17_Regional_Tuition.pdf</t>
  </si>
  <si>
    <t>Eastern Illinois University</t>
  </si>
  <si>
    <t>https://www.eiu.edu/</t>
  </si>
  <si>
    <t>www.eiu.edu/finaid/</t>
  </si>
  <si>
    <t>https://www.eiu.edu/admissions.php</t>
  </si>
  <si>
    <t>http://www.eiu.edu/finaid/cost.php</t>
  </si>
  <si>
    <t>Redlands Community College</t>
  </si>
  <si>
    <t>El Reno</t>
  </si>
  <si>
    <t>www.redlandscc.edu</t>
  </si>
  <si>
    <t>www.redlandscc.edu/index.php?q=content/financial-aid</t>
  </si>
  <si>
    <t>https://www.redlandscc.edu/index.php?q=content/step-step-enrollment</t>
  </si>
  <si>
    <t>https://www.redlandscc.edu/index.php?q=content/tuition-and-fees</t>
  </si>
  <si>
    <t>a;;</t>
  </si>
  <si>
    <t>Elgin Community College</t>
  </si>
  <si>
    <t>Elgin</t>
  </si>
  <si>
    <t>www.elgin.edu</t>
  </si>
  <si>
    <t>elgin.edu/financialaid</t>
  </si>
  <si>
    <t>elgin.edu/admissions</t>
  </si>
  <si>
    <t>http://elgin.edu/students.aspx?id=80</t>
  </si>
  <si>
    <t>Oklahoma State University-Oklahoma City</t>
  </si>
  <si>
    <t>www.osuokc.edu</t>
  </si>
  <si>
    <t>www.osuokc.edu/financialaid/</t>
  </si>
  <si>
    <t>www.osuokc.edu/apply/</t>
  </si>
  <si>
    <t>Harrington College of Design</t>
  </si>
  <si>
    <t>www.harrington.edu</t>
  </si>
  <si>
    <t>www.harrington.edu/Tuition-and-Financial-Aid</t>
  </si>
  <si>
    <t>www.harrington.edu/Admissions</t>
  </si>
  <si>
    <t>http://www.harrington.edu/~/media/harrington/files/pdf/harrington-tuition-fees.ashx</t>
  </si>
  <si>
    <t>there is a flat rate for 6-8.5 credits, one for 9-11.5 credits, and one for 12-18 credits</t>
  </si>
  <si>
    <t>Central Oregon Community College</t>
  </si>
  <si>
    <t>Bend</t>
  </si>
  <si>
    <t>www.cocc.edu</t>
  </si>
  <si>
    <t>www.cocc.edu/financial-aid/</t>
  </si>
  <si>
    <t>www.cocc.edu/future-students/</t>
  </si>
  <si>
    <t>https://www.cocc.edu/admissions/tuition-fees-payment/</t>
  </si>
  <si>
    <t>Clackamas Community College</t>
  </si>
  <si>
    <t>Oregon City</t>
  </si>
  <si>
    <t>www.clackamas.edu</t>
  </si>
  <si>
    <t>www.clackamas.edu/cost_and_financial_aid.aspx</t>
  </si>
  <si>
    <t>www.clackamas.edu/Admissions_Aid.aspx</t>
  </si>
  <si>
    <t>http://www.clackamas.edu/Tuition/</t>
  </si>
  <si>
    <t>Lane Community College</t>
  </si>
  <si>
    <t>www.Lanecc.edu</t>
  </si>
  <si>
    <t>www.lanecc.edu/finaid</t>
  </si>
  <si>
    <t>www.lanecc.edu/esfs/admissions</t>
  </si>
  <si>
    <t>https://www.lanecc.edu/esfs/credit-tuition</t>
  </si>
  <si>
    <t>https://www.lanecc.edu/esfs/credit-fees-and-expenses</t>
  </si>
  <si>
    <t>University of Illinois Board of Trustees</t>
  </si>
  <si>
    <t>University of Illinois at Chicago</t>
  </si>
  <si>
    <t>www.uic.edu</t>
  </si>
  <si>
    <t>www.financialaid.uic.edu</t>
  </si>
  <si>
    <t>www.admissions.uic.edu</t>
  </si>
  <si>
    <t>https://registrar.uic.edu/tuition/undergrad/undergraduate-tuition-fall-2016-spring-2017.php</t>
  </si>
  <si>
    <t>Community Colleges and Workforce Development</t>
  </si>
  <si>
    <t>Mt Hood Community College</t>
  </si>
  <si>
    <t>Gresham</t>
  </si>
  <si>
    <t>www.mhcc.edu</t>
  </si>
  <si>
    <t>www.mhcc.edu/FinancialAid.aspx</t>
  </si>
  <si>
    <t>www.mhcc.edu/admissions</t>
  </si>
  <si>
    <t>http://www.mhcc.edu/Tuition_Residency/</t>
  </si>
  <si>
    <t>Loyola University Chicago</t>
  </si>
  <si>
    <t>www.luc.edu</t>
  </si>
  <si>
    <t>www.luc.edu/finaid/</t>
  </si>
  <si>
    <t>www.luc.edu/admission.shtml</t>
  </si>
  <si>
    <t>http://www.luc.edu/bursar/current/undergraduate.shtml#tuition</t>
  </si>
  <si>
    <t>Oregon State University</t>
  </si>
  <si>
    <t>Corvallis</t>
  </si>
  <si>
    <t>oregonstate.edu</t>
  </si>
  <si>
    <t>financialaid.oregonstate.edu/</t>
  </si>
  <si>
    <t>oregonstate.edu/admissions/</t>
  </si>
  <si>
    <t>http://leadership.oregonstate.edu/sites/leadership.oregonstate.edu/files/trustees/agendas-minutes/160331_adopted_resolution_16-03_tuition_and_mandatory_fees_ay2016-17.pdf</t>
  </si>
  <si>
    <t>Rogue Community College</t>
  </si>
  <si>
    <t>Grants Pass</t>
  </si>
  <si>
    <t>www.roguecc.edu</t>
  </si>
  <si>
    <t>www.roguecc.edu/FinancialAid</t>
  </si>
  <si>
    <t>www.roguecc.edu/Enrollment</t>
  </si>
  <si>
    <t>http://web.roguecc.edu/sites/web.roguecc.edu/files/Sites/Enrollment/pdf/TuitionFeeChart%201617.pdf</t>
  </si>
  <si>
    <t>McHenry County College</t>
  </si>
  <si>
    <t>Crystal Lake</t>
  </si>
  <si>
    <t>www.mchenry.edu</t>
  </si>
  <si>
    <t>www.mchenry.edu/financialaid</t>
  </si>
  <si>
    <t>www.mchenry.edu/admissions</t>
  </si>
  <si>
    <t>http://www.mchenry.edu/tuition/</t>
  </si>
  <si>
    <t>Includes Admissions Application fee, Registration fee, and Technology fee</t>
  </si>
  <si>
    <t>Community College of Allegheny County</t>
  </si>
  <si>
    <t>www.ccac.edu</t>
  </si>
  <si>
    <t>www.ccac.edu/financial-aid/</t>
  </si>
  <si>
    <t>www.ccac.edu/admissions-process/</t>
  </si>
  <si>
    <t>https://www.ccac.edu/payment/</t>
  </si>
  <si>
    <t>Northeastern Illinois University</t>
  </si>
  <si>
    <t>www.neiu.edu/</t>
  </si>
  <si>
    <t>www.neiu.edu/financial-aid/</t>
  </si>
  <si>
    <t>www.neiu.edu/future-students/</t>
  </si>
  <si>
    <t>tuition per hour $349.37 Fees per hour $65.25</t>
  </si>
  <si>
    <t>http://catalog.neiu.edu/tuition-fees/tuition/</t>
  </si>
  <si>
    <t>Bloomsburg University of Pennsylvania</t>
  </si>
  <si>
    <t>Bloomsburg</t>
  </si>
  <si>
    <t>www.bloomu.edu</t>
  </si>
  <si>
    <t>www.bloomu.edu/aid</t>
  </si>
  <si>
    <t>www.bloomu.edu/admissions/</t>
  </si>
  <si>
    <t>http://www.bloomu.edu/fees</t>
  </si>
  <si>
    <t>Southern Illinois University-Carbondale</t>
  </si>
  <si>
    <t>Carbondale</t>
  </si>
  <si>
    <t>www.siu.edu</t>
  </si>
  <si>
    <t>fao.siu.edu/</t>
  </si>
  <si>
    <t>admissions.siu.edu/</t>
  </si>
  <si>
    <t>http://tuition.siuc.edu/tuition_est/tuition.pl?siustart=166later&amp;level=undergrad&amp;college=other&amp;residency=resident&amp;altrate=altrateno&amp;cohort=166&amp;semester=166&amp;fees=yes</t>
  </si>
  <si>
    <t>Bucks County Community College</t>
  </si>
  <si>
    <t>Newtown</t>
  </si>
  <si>
    <t>www.bucks.edu/</t>
  </si>
  <si>
    <t>www.bucks.edu/admissions/aid/</t>
  </si>
  <si>
    <t>www.bucks.edu/admissions</t>
  </si>
  <si>
    <t>http://www.bucks.edu/admissions/tuition</t>
  </si>
  <si>
    <t>Butler County Community College</t>
  </si>
  <si>
    <t>Butler</t>
  </si>
  <si>
    <t>www.bc3.edu</t>
  </si>
  <si>
    <t>www.bc3.edu/paying/financial-aid/index.html</t>
  </si>
  <si>
    <t>www.bc3.edu/admission/</t>
  </si>
  <si>
    <t>http://www.bc3.edu/paying/tuition-fees.html</t>
  </si>
  <si>
    <t>South Suburban College</t>
  </si>
  <si>
    <t>South Holland</t>
  </si>
  <si>
    <t>www.ssc.edu/</t>
  </si>
  <si>
    <t>http://www.ssc.edu/wp-content/uploads/2014/07/tuition_chart2015.pdf?3b3df7</t>
  </si>
  <si>
    <t>Carnegie Mellon University</t>
  </si>
  <si>
    <t>www.cmu.edu/</t>
  </si>
  <si>
    <t>admission.enrollment.cmu.edu/pages/financial-aid</t>
  </si>
  <si>
    <t>admission.enrollment.cmu.edu/pages/undergraduate-admission</t>
  </si>
  <si>
    <t>https://www.cmu.edu/hub/tuition/1617-undergraduate.html</t>
  </si>
  <si>
    <t>East Stroudsburg University of Pennsylvania</t>
  </si>
  <si>
    <t>East Stroudsburg</t>
  </si>
  <si>
    <t>www4.esu.edu/</t>
  </si>
  <si>
    <t>www4.esu.edu/students/enrollment_services/financial_aid/index.cfm</t>
  </si>
  <si>
    <t>www4.esu.edu/admissions/index.cfm</t>
  </si>
  <si>
    <t>http://www4.esu.edu/students/enrollment_services/student_billing/tuition_fees/index.cfm</t>
  </si>
  <si>
    <t>http://www4.esu.edu/students/enrollment_services/student_billing/tuition_fees/undergraduate_tuition.cfm</t>
  </si>
  <si>
    <t>Edinboro University of Pennsylvania</t>
  </si>
  <si>
    <t>Edinboro</t>
  </si>
  <si>
    <t>www.edinboro.edu/</t>
  </si>
  <si>
    <t>www.edinboro.edu/directory/offices-services/financial-aid/</t>
  </si>
  <si>
    <t>www.edinboro.edu/admissions/</t>
  </si>
  <si>
    <t>http://www.edinboro.edu/directory/offices-services/bursar/tuition-and-fees/</t>
  </si>
  <si>
    <t>http://www.edinboro.edu/directory/offices-services/bursar/tuition-and-fees/2016-17+Per+Credit+Tuition+and+Fee+Breakdown+-+Undergraduate.pdf</t>
  </si>
  <si>
    <t>Harrisburg Area Community College-Harrisburg</t>
  </si>
  <si>
    <t>Harrisburg</t>
  </si>
  <si>
    <t>www.hacc.edu</t>
  </si>
  <si>
    <t>www.hacc.edu/Paying/CanIGetAid/FinancialAidBasics/index.cfm</t>
  </si>
  <si>
    <t>www.hacc.edu/NewStudents/Apply/index.cfm</t>
  </si>
  <si>
    <t>http://www.hacc.edu/Paying/Tuition/</t>
  </si>
  <si>
    <t>Kutztown University of Pennsylvania</t>
  </si>
  <si>
    <t>Kutztown</t>
  </si>
  <si>
    <t>www2.kutztown.edu/</t>
  </si>
  <si>
    <t>www.kutztown.edu/costs-and-financial-aid.htm</t>
  </si>
  <si>
    <t>www2.kutztown.edu/admissions.htm</t>
  </si>
  <si>
    <t>http://www.kutztown.edu/costs-and-financial-aid/tuition-and-fees-(undergraduate).htm#(1)</t>
  </si>
  <si>
    <t>William Rainey Harper College</t>
  </si>
  <si>
    <t>Palatine</t>
  </si>
  <si>
    <t>www.harpercollege.edu</t>
  </si>
  <si>
    <t>goforward.harpercollege.edu/registration/financialaid/info/index.php</t>
  </si>
  <si>
    <t>goforward.harpercollege.edu/start/index.php</t>
  </si>
  <si>
    <t>http://goforward.harpercollege.edu/registration/tuition/fees.php</t>
  </si>
  <si>
    <t>Starting at 12 hours I believe there was a miscalculution by the reviewer: 119.25*12 + 7*12 +9*12 + 42 + 15 + 25 = $1705.00. This was carried on to the 15 and 18 credit calculations.</t>
  </si>
  <si>
    <t>Lehigh Carbon Community College</t>
  </si>
  <si>
    <t>Schnecksville</t>
  </si>
  <si>
    <t>www.lccc.edu</t>
  </si>
  <si>
    <t>www.lccc.edu/current-students/financial-aid</t>
  </si>
  <si>
    <t>www.lccc.edu/future-students</t>
  </si>
  <si>
    <t>https://lccc.edu/tuition-financial-aid/tuition-fees</t>
  </si>
  <si>
    <t>Ivy Tech Community College</t>
  </si>
  <si>
    <t>www.ivytech.edu</t>
  </si>
  <si>
    <t>www.ivytech.edu/financial-aid/</t>
  </si>
  <si>
    <t>www.ivytech.edu/admissions/</t>
  </si>
  <si>
    <t>https://www.ivytech.edu/tuition/</t>
  </si>
  <si>
    <t>Educational Management Corporation</t>
  </si>
  <si>
    <t>Harrison College-Indianapolis</t>
  </si>
  <si>
    <t>harrison.edu</t>
  </si>
  <si>
    <t>harrison.edu/Admissions/Financial-Aid</t>
  </si>
  <si>
    <t>harrison.edu/Admissions</t>
  </si>
  <si>
    <t>http://catalog.harrison.edu/content.php?catoid=10&amp;navoid=1320</t>
  </si>
  <si>
    <t>Program group 4, 5, 8, 10, 14 all have different tuition rates.</t>
  </si>
  <si>
    <t>Yes, program groups 1, 2, 3, 6 and 7.</t>
  </si>
  <si>
    <t>Millersville University of Pennsylvania</t>
  </si>
  <si>
    <t>Millersville</t>
  </si>
  <si>
    <t>www.millersville.edu</t>
  </si>
  <si>
    <t>www.millersville.edu/finaid/</t>
  </si>
  <si>
    <t>www.millersville.edu/admissions/</t>
  </si>
  <si>
    <t>http://www.millersville.edu/bursar/tuition-fees/index.php</t>
  </si>
  <si>
    <t>Pennsylvania State University-Penn State Berks</t>
  </si>
  <si>
    <t>Reading</t>
  </si>
  <si>
    <t>www.berks.psu.edu/</t>
  </si>
  <si>
    <t>https://cce.ais.psu.edu/tuition-calculator-ui/#/</t>
  </si>
  <si>
    <t>Pennsylvania State University-Penn State Brandywine</t>
  </si>
  <si>
    <t>www.brandywine.psu.edu/</t>
  </si>
  <si>
    <t>http://tuition.psu.edu/tuitiondynamic/tabledrivenrates.aspx?location=de</t>
  </si>
  <si>
    <t>http://tuition.psu.edu/Rates2016-17/NewFacilitiesFee.asp#FASP-SAF</t>
  </si>
  <si>
    <t>University of Southern Indiana</t>
  </si>
  <si>
    <t>Evansville</t>
  </si>
  <si>
    <t>www.usi.edu</t>
  </si>
  <si>
    <t>www.usi.edu/finaid/index.asp</t>
  </si>
  <si>
    <t>www.usi.edu/admission</t>
  </si>
  <si>
    <t>https://www.usi.edu/admissions/tuition-fees/</t>
  </si>
  <si>
    <t>Community College of Philadelphia</t>
  </si>
  <si>
    <t>Philadelphia</t>
  </si>
  <si>
    <t>www.ccp.edu</t>
  </si>
  <si>
    <t>www.ccp.edu/site/prospective/financial_aid/</t>
  </si>
  <si>
    <t>www.ccp.edu/site/prospective/admissions_process.php</t>
  </si>
  <si>
    <t>http://www.ccp.edu/node/500</t>
  </si>
  <si>
    <t>Tuition plus mandatory fee= 187 per hour.</t>
  </si>
  <si>
    <t>Indiana State University</t>
  </si>
  <si>
    <t>Terre Haute</t>
  </si>
  <si>
    <t>www.indstate.edu</t>
  </si>
  <si>
    <t>www.indstate.edu/finaid/</t>
  </si>
  <si>
    <t>www.indstate.edu/admissions/</t>
  </si>
  <si>
    <t>http://www2.indstate.edu/tuition/fall2016-2017-undergraduate/percredit.htm</t>
  </si>
  <si>
    <t>University of Pittsburgh</t>
  </si>
  <si>
    <t>University of Pittsburgh-Pittsburgh Campus</t>
  </si>
  <si>
    <t>www.pitt.edu</t>
  </si>
  <si>
    <t>www.oafa.pitt.edu/fahome.aspx</t>
  </si>
  <si>
    <t>www.oafa.pitt.edu</t>
  </si>
  <si>
    <t>http://ir.pitt.edu/undergraduate-tuition/</t>
  </si>
  <si>
    <t>Certain majors have different tuition rates.</t>
  </si>
  <si>
    <t>Dietrich School of Arts and Sciences, College of General Studies, School of Education, School of Social Work</t>
  </si>
  <si>
    <t>Indiana University-Kokomo</t>
  </si>
  <si>
    <t>Kokomo</t>
  </si>
  <si>
    <t>www.iuk.edu</t>
  </si>
  <si>
    <t>www.iuk.edu/financial-aid/index.php</t>
  </si>
  <si>
    <t>www.iuk.edu/admissions/index.php</t>
  </si>
  <si>
    <t>New Student Enrollment Orientation fee of $50 has been assessed.</t>
  </si>
  <si>
    <t>Slippery Rock University of Pennsylvania</t>
  </si>
  <si>
    <t>Slippery Rock</t>
  </si>
  <si>
    <t>www.sru.edu</t>
  </si>
  <si>
    <t>www.sru.edu/admissions/financial-aid</t>
  </si>
  <si>
    <t>www.sru.edu/admissions</t>
  </si>
  <si>
    <t>http://www.sru.edu/Documents/admissions/tuition-and-fees/UGIS.pdf?1473546638531</t>
  </si>
  <si>
    <t>Temple University</t>
  </si>
  <si>
    <t>www.temple.edu</t>
  </si>
  <si>
    <t>www.temple.edu/sfs</t>
  </si>
  <si>
    <t>www.temple.edu/admissions</t>
  </si>
  <si>
    <t>Fees ranged based on number of credit hours.</t>
  </si>
  <si>
    <t>University Studies</t>
  </si>
  <si>
    <t>https://bursar.temple.edu/sites/bursar.temple.edu/files/documents/Tuition_Rates.pdf</t>
  </si>
  <si>
    <t>Indiana University-South Bend</t>
  </si>
  <si>
    <t>South Bend</t>
  </si>
  <si>
    <t>https://iusb.edu/</t>
  </si>
  <si>
    <t>https://www.iusb.edu/~sbfinaid/</t>
  </si>
  <si>
    <t>https://iusb.edu/admissions/</t>
  </si>
  <si>
    <t>Fees for 3 credit hours are $145.99, fees for 6 credit hours are $203.22, and fees for 9+ credit hours are $228.58. There is also a repair fee that is $5.16 per credit hour with a max of $61.92</t>
  </si>
  <si>
    <t>https://www.iusb.edu/bursar/tuition_and_fee_rates/2016-2017-fees.php</t>
  </si>
  <si>
    <t>Westmoreland County Community College</t>
  </si>
  <si>
    <t>Youngwood</t>
  </si>
  <si>
    <t>https://wccc.edu</t>
  </si>
  <si>
    <t>https://wccc.edu/pages/future-students/financial-aid</t>
  </si>
  <si>
    <t>https://wccc.edu/pages/future-students/admissions</t>
  </si>
  <si>
    <t>https://wccc.edu/pages/future-students/tuition-and-fees/</t>
  </si>
  <si>
    <t>While the tuition for 12-18 credits is a flat rate ($1830.00), there is still fees that are charged per credit ($47/credit), and thus the final total is not a flat rate.</t>
  </si>
  <si>
    <t>Indiana University-Southeast</t>
  </si>
  <si>
    <t>New Albany</t>
  </si>
  <si>
    <t>https://ius.edu/</t>
  </si>
  <si>
    <t>https://ius.edu/FinancialAid/</t>
  </si>
  <si>
    <t>https://ius.edu/admissions/</t>
  </si>
  <si>
    <t>Vincennes University</t>
  </si>
  <si>
    <t>Vincennes</t>
  </si>
  <si>
    <t>vinu.edu/</t>
  </si>
  <si>
    <t>vinu.edu/financialaid</t>
  </si>
  <si>
    <t>vinu.edu/vincennes-campus</t>
  </si>
  <si>
    <t>Kirkwood Community College</t>
  </si>
  <si>
    <t>Cedar Rapids</t>
  </si>
  <si>
    <t>www.kirkwood.edu</t>
  </si>
  <si>
    <t>www.kirkwood.edu/financialaid</t>
  </si>
  <si>
    <t>www.kirkwood.edu/apply</t>
  </si>
  <si>
    <t>http://www.kirkwood.edu/site/index.php?p=35062</t>
  </si>
  <si>
    <t>Johnson &amp; Wales University</t>
  </si>
  <si>
    <t>Johnson &amp; Wales University-Providence</t>
  </si>
  <si>
    <t>www.jwu.edu</t>
  </si>
  <si>
    <t>admissions.jwu.edu/tuition_aid/</t>
  </si>
  <si>
    <t>admissions.jwu.edu/</t>
  </si>
  <si>
    <t>https://catalog.jwu.edu/financingyourdegree/tuitionfees/providence/</t>
  </si>
  <si>
    <t>College of Charleston</t>
  </si>
  <si>
    <t>www.cofc.edu</t>
  </si>
  <si>
    <t>finaid.cofc.edu/</t>
  </si>
  <si>
    <t>admissions.cofc.edu/</t>
  </si>
  <si>
    <t>http://finaid.cofc.edu/financial-aid-information/cost-of-attendance/tuition-and-fees/</t>
  </si>
  <si>
    <t>Cost per credit hour is $474.00</t>
  </si>
  <si>
    <t>Clemson University</t>
  </si>
  <si>
    <t>Clemson</t>
  </si>
  <si>
    <t>www.clemson.edu</t>
  </si>
  <si>
    <t>www.clemson.edu/finaid/</t>
  </si>
  <si>
    <t>www.clemson.edu/admissions/index.html</t>
  </si>
  <si>
    <t>https://www.clemson.edu/finance/student-financials/tuition-fees/fall2015-spring2016.html</t>
  </si>
  <si>
    <t>Midlands Technical College</t>
  </si>
  <si>
    <t>West Columbia</t>
  </si>
  <si>
    <t>https://www.midlandstech.edu</t>
  </si>
  <si>
    <t>https://www.midlandstech.edu/sfs</t>
  </si>
  <si>
    <t>https://www.midlandstech.edu/admissions</t>
  </si>
  <si>
    <t>https://www.midlandstech.edu/sites/default/files/mtc/financial_aid/TuitionByCreditHourWeb.pdf</t>
  </si>
  <si>
    <t>Per my interpretation, all credit hours (even in excess of 12) are charged at $160 per credit hour and the over 12 fee of $160 per credit hour should be added to the original tuition rate. For example, the tuition (omitting fees) for 13 credit hours would be ($160 times 13) + ($160 times 1 excess unit).</t>
  </si>
  <si>
    <t>University of South Carolina</t>
  </si>
  <si>
    <t>University of South Carolina-Columbia</t>
  </si>
  <si>
    <t>www.sc.edu/</t>
  </si>
  <si>
    <t>www.sc.edu/financialaid/</t>
  </si>
  <si>
    <t>www.sc.edu/admissions/</t>
  </si>
  <si>
    <t>https://sc.edu/bursar/fees.shtml</t>
  </si>
  <si>
    <t>Bridgepoint Education</t>
  </si>
  <si>
    <t>Ashford University</t>
  </si>
  <si>
    <t>www.ashford.edu</t>
  </si>
  <si>
    <t>www.ashford.edu/online/finance/</t>
  </si>
  <si>
    <t>www.ashford.edu/online/</t>
  </si>
  <si>
    <t>http://www.ashford.edu/admissions/online_tuition_fees.htm</t>
  </si>
  <si>
    <t>$50 technology fee is per course and cannot be determined until actual enrollment. The Course Digital Materials fee works in the same manner. As such, these have not been assessed at this time and will require assessment upon actual enrollment by student.</t>
  </si>
  <si>
    <t>Coastal Carolina University</t>
  </si>
  <si>
    <t>www.coastal.edu</t>
  </si>
  <si>
    <t>www.coastal.edu/financialaid/</t>
  </si>
  <si>
    <t>www.coastal.edu/admissions/</t>
  </si>
  <si>
    <t>http://www.coastal.edu/admissionsaid/tuitionfees/</t>
  </si>
  <si>
    <t>Board of Regents  State of Iowa</t>
  </si>
  <si>
    <t>University of Northern Iowa</t>
  </si>
  <si>
    <t>Cedar Falls</t>
  </si>
  <si>
    <t>www.uni.edu</t>
  </si>
  <si>
    <t>www.uni.edu/finaid/</t>
  </si>
  <si>
    <t>www.uni.edu/admissions/</t>
  </si>
  <si>
    <t>https://www.uni.edu/continuinged/distance/tuition</t>
  </si>
  <si>
    <t>South Dakota Board of Education</t>
  </si>
  <si>
    <t>Lake Area Technical Institute</t>
  </si>
  <si>
    <t>www.lakeareatech.edu</t>
  </si>
  <si>
    <t>http://www.lakeareatech.edu/wp-content/uploads/2015/11/calendar2016-17.pdf</t>
  </si>
  <si>
    <t>Only a tuition amount is listed for each program. Each program varies in tuition rate.</t>
  </si>
  <si>
    <t>South Dakota School of Mines and Technology</t>
  </si>
  <si>
    <t>Rapid City</t>
  </si>
  <si>
    <t>www.sdsmt.edu</t>
  </si>
  <si>
    <t>https://www.sdbor.edu/student-information/Documents/FY16_OFFICIAL_TuitonFeeSchedule.pdf</t>
  </si>
  <si>
    <t>Butler Community College</t>
  </si>
  <si>
    <t>El Dorado</t>
  </si>
  <si>
    <t>www.butlercc.edu/</t>
  </si>
  <si>
    <t>www.butlercc.edu/financial-aid</t>
  </si>
  <si>
    <t>www.butlercc.edu/admissions</t>
  </si>
  <si>
    <t>http://www.butlercc.edu/info/201084/billing--and--payment/624/tuition--and--fees</t>
  </si>
  <si>
    <t>Belmont University</t>
  </si>
  <si>
    <t>www.belmont.edu</t>
  </si>
  <si>
    <t>www.belmont.edu/sfs/undergrad/index.html</t>
  </si>
  <si>
    <t>www.belmont.edu/prospectivestudents</t>
  </si>
  <si>
    <t>http://www.belmont.edu/sfs/pdf/cost-estimator-undergraduate.pdf</t>
  </si>
  <si>
    <t>Johnson County Community College</t>
  </si>
  <si>
    <t>Overland Park</t>
  </si>
  <si>
    <t>www.jccc.edu</t>
  </si>
  <si>
    <t>www.jccc.edu/admissions/financial-aid</t>
  </si>
  <si>
    <t>www.jccc.edu/admissions/</t>
  </si>
  <si>
    <t>http://www.jccc.edu/admissions/tuition/rates.html</t>
  </si>
  <si>
    <t>Altered to align with Fall 2016 price increases.</t>
  </si>
  <si>
    <t>University of Memphis</t>
  </si>
  <si>
    <t>Memphis</t>
  </si>
  <si>
    <t>www.memphis.edu</t>
  </si>
  <si>
    <t>www.memphis.edu/financialaid/</t>
  </si>
  <si>
    <t>www.memphis.edu/admissions/</t>
  </si>
  <si>
    <t>http://www.memphis.edu/bursar/pdf/2016_fall_ug_fee_chart.pdf</t>
  </si>
  <si>
    <t>Includes tuition and mandatory fee per credit hour</t>
  </si>
  <si>
    <t>Roane State Community College</t>
  </si>
  <si>
    <t>Harriman</t>
  </si>
  <si>
    <t>www.roanestate.edu</t>
  </si>
  <si>
    <t>www.roanestate.edu/?5357-Financial-Aid</t>
  </si>
  <si>
    <t>www.roanestate.edu/?5355-Admissions-Office</t>
  </si>
  <si>
    <t>http://www.roanestate.edu/?9185-Tuition-and-Fee-Listing</t>
  </si>
  <si>
    <t>Neosho County Community College</t>
  </si>
  <si>
    <t>Chanute</t>
  </si>
  <si>
    <t>www.neosho.edu</t>
  </si>
  <si>
    <t>www.neosho.edu/Departments/FinancialAid.aspx</t>
  </si>
  <si>
    <t>www.neosho.edu/ProspectiveStudents.aspx</t>
  </si>
  <si>
    <t>http://www.neosho.edu/ProspectiveStudents/Admissions/TuitionFees.aspx</t>
  </si>
  <si>
    <t>Southwest Tennessee Community College</t>
  </si>
  <si>
    <t>www.southwest.tn.edu</t>
  </si>
  <si>
    <t>www.southwest.tn.edu/financial_aid/</t>
  </si>
  <si>
    <t>www.southwest.tn.edu/admissions/</t>
  </si>
  <si>
    <t>http://www.southwest.tn.edu/cashier/tuition.htm</t>
  </si>
  <si>
    <t>Volunteer State Community College</t>
  </si>
  <si>
    <t>Gallatin</t>
  </si>
  <si>
    <t>www.volstate.edu</t>
  </si>
  <si>
    <t>www.volstate.edu/FinancialAid/</t>
  </si>
  <si>
    <t>www.volstate.edu/Admissions/</t>
  </si>
  <si>
    <t>http://volstate.edu/BusinessOffice/documents/2016-2017/Detailed_In-State_Fees.pdf</t>
  </si>
  <si>
    <t>Texas A &amp; M University-Corpus Christi</t>
  </si>
  <si>
    <t>www.tamucc.edu</t>
  </si>
  <si>
    <t>osfa.tamucc.edu</t>
  </si>
  <si>
    <t>admissions.tamucc.edu</t>
  </si>
  <si>
    <t>http://businessoffice.tamucc.edu/assets/FY%202017%20COB%204%20Year%20Plan%20-%20Fall-Spring.pdf</t>
  </si>
  <si>
    <t>Eastern Kentucky University</t>
  </si>
  <si>
    <t>www.eku.edu</t>
  </si>
  <si>
    <t>finaid.eku.edu</t>
  </si>
  <si>
    <t>admissions.eku.edu</t>
  </si>
  <si>
    <t>http://studentaccounting.eku.edu/sites/studentaccounting.eku.edu/files/tuition_and_fees_16-17_5.pdf#_ga=1.69153298.247040836.1473579902</t>
  </si>
  <si>
    <t>Jefferson Community and Technical College</t>
  </si>
  <si>
    <t>www.jefferson.kctcs.edu</t>
  </si>
  <si>
    <t>www.jefferson.kctcs.edu/Costs_and_Financial_Aid</t>
  </si>
  <si>
    <t>www.jefferson.kctcs.edu/Admissions</t>
  </si>
  <si>
    <t>http://www.jefferson.kctcs.edu/en/Costs_and_Financial_Aid/Bursars_Office.aspx</t>
  </si>
  <si>
    <t>University of Houston-Clear Lake</t>
  </si>
  <si>
    <t>prtl.uhcl.edu/portal/page/portal/HOMEPAGE</t>
  </si>
  <si>
    <t>prtl.uhcl.edu/portal/page/portal/FAO</t>
  </si>
  <si>
    <t>prtl.uhcl.edu/portal/page/portal/HOMEPAGE/Future_Student</t>
  </si>
  <si>
    <t>http://www.uh.edu/financial/undergraduate/tuition-fees/tuition/</t>
  </si>
  <si>
    <t>University fees per semester are $764.00.</t>
  </si>
  <si>
    <t>First-Time Freshmen All Colleges</t>
  </si>
  <si>
    <t>http://www.uh.edu/financial/undergraduate/tuition-fees/required-fees/</t>
  </si>
  <si>
    <t>Murray State University</t>
  </si>
  <si>
    <t>Murray</t>
  </si>
  <si>
    <t>www.murraystate.edu</t>
  </si>
  <si>
    <t>www.murraystate.edu/admissions/financialaid/index.aspx</t>
  </si>
  <si>
    <t>www.murraystate.edu/Admissions</t>
  </si>
  <si>
    <t>http://www.murraystate.edu/admissions/BursarsOffice/UndergraduateTuition.aspx</t>
  </si>
  <si>
    <t>Northern Kentucky University</t>
  </si>
  <si>
    <t>Highland Heights</t>
  </si>
  <si>
    <t>www.nku.edu</t>
  </si>
  <si>
    <t>financialaid.nku.edu/</t>
  </si>
  <si>
    <t>www.nku.edu/admission/index.php</t>
  </si>
  <si>
    <t>http://studentaccountservices.nku.edu/tuition.html</t>
  </si>
  <si>
    <t>The cost per credit hour is $375.00. 18 credit hours x 375.00 = 5625.00</t>
  </si>
  <si>
    <t>Lee College</t>
  </si>
  <si>
    <t>Baytown</t>
  </si>
  <si>
    <t>www.lee.edu</t>
  </si>
  <si>
    <t>www.lee.edu/financialaid/</t>
  </si>
  <si>
    <t>www.lee.edu/admissions/</t>
  </si>
  <si>
    <t>http://www.lee.edu/businessoffice/tuition-and-fees/</t>
  </si>
  <si>
    <t>Included the flat range and associated costs for all hours.</t>
  </si>
  <si>
    <t>Navarro College</t>
  </si>
  <si>
    <t>Corsicana</t>
  </si>
  <si>
    <t>www.navarrocollege.edu</t>
  </si>
  <si>
    <t>www.navarrocollege.edu/financialaid/</t>
  </si>
  <si>
    <t>www.navarrocollege.edu/apply/</t>
  </si>
  <si>
    <t>https://www.navarrocollege.edu/financialaid/cost/tuition-and-fees-for-fall/</t>
  </si>
  <si>
    <t>West Kentucky Community and Technical College</t>
  </si>
  <si>
    <t>Paducah</t>
  </si>
  <si>
    <t>www.westkentucky.kctcs.edu</t>
  </si>
  <si>
    <t>www.westkentucky.kctcs.edu/Costs_and_Financial_Aid</t>
  </si>
  <si>
    <t>www.westkentucky.kctcs.edu/en/Admissions.aspx</t>
  </si>
  <si>
    <t>http://www.westkentucky.kctcs.edu/en/Costs_and_Financial_Aid/Tuition_and_Fees.aspx</t>
  </si>
  <si>
    <t>The University of Texas at Brownsville</t>
  </si>
  <si>
    <t>Brownsville</t>
  </si>
  <si>
    <t>www.utb.edu</t>
  </si>
  <si>
    <t>www.utb.edu/em/fa/Pages/default.aspx</t>
  </si>
  <si>
    <t>www.utb.edu/em/adm/Pages/default.aspx</t>
  </si>
  <si>
    <t>http://www.utb.edu/ba/afo/Tuition/Documents/Tuition-Fees-Undergrad-2015-Spring.pdf</t>
  </si>
  <si>
    <t>http://www.utb.edu/ba/afo/Tuition/Pages/default.aspx</t>
  </si>
  <si>
    <t>San Antonio College</t>
  </si>
  <si>
    <t>www.alamo.edu/sac</t>
  </si>
  <si>
    <t>www.alamo.edu/sac/admissions/</t>
  </si>
  <si>
    <t>Western Kentucky University</t>
  </si>
  <si>
    <t>www.wku.edu</t>
  </si>
  <si>
    <t>www.wku.edu/financialaid/</t>
  </si>
  <si>
    <t>www.wku.edu/atwku/admissions.php</t>
  </si>
  <si>
    <t>http://www.wku.edu/bursar/tuition_fees_1617.php</t>
  </si>
  <si>
    <t>http://www.wku.edu/bursar/costsheet1617.pdf</t>
  </si>
  <si>
    <t>San Jacinto Community College</t>
  </si>
  <si>
    <t>Pasadena</t>
  </si>
  <si>
    <t>www.sjcd.edu</t>
  </si>
  <si>
    <t>www.sanjac.edu/future-students/paying-for-college/financial-aid</t>
  </si>
  <si>
    <t>www.sanjac.edu/first-steps</t>
  </si>
  <si>
    <t>http://www.sanjac.edu/apply-register/paying-college/tuition-fees</t>
  </si>
  <si>
    <t>The one time fee is $150--hours are $50 each. 150 only counts one time. These are direct costs associated with each number of credit hours at the source site.</t>
  </si>
  <si>
    <t>Louisiana State University-Alexandria</t>
  </si>
  <si>
    <t>Alexandria</t>
  </si>
  <si>
    <t>www.lsua.edu</t>
  </si>
  <si>
    <t>sfa.lsua.edu/</t>
  </si>
  <si>
    <t>admissions.lsua.edu/</t>
  </si>
  <si>
    <t>http://fas.lsua.edu/Departments/Accounting/TuitionFees</t>
  </si>
  <si>
    <t>Tarleton State University</t>
  </si>
  <si>
    <t>Stephenville</t>
  </si>
  <si>
    <t>www.tarleton.edu</t>
  </si>
  <si>
    <t>www.tarleton.edu/finaid/index.html</t>
  </si>
  <si>
    <t>www.tarleton.edu/admissions/index.html</t>
  </si>
  <si>
    <t>http://www.tarleton.edu/scripts/tuitioncal/</t>
  </si>
  <si>
    <t>University of New Orleans</t>
  </si>
  <si>
    <t>www.uno.edu</t>
  </si>
  <si>
    <t>www.uno.edu/finaid/</t>
  </si>
  <si>
    <t>www.uno.edu/admissions/</t>
  </si>
  <si>
    <t>http://www.uno.edu/bursar/undergradfees.aspx</t>
  </si>
  <si>
    <t>The University of Texas at Arlington</t>
  </si>
  <si>
    <t>WWW.UTA.EDU</t>
  </si>
  <si>
    <t>www.uta.edu/fao</t>
  </si>
  <si>
    <t>www.uta.edu/uta/admissions</t>
  </si>
  <si>
    <t>There was a detailed chart at the source webpage, that has all tuition and fees totaled by credit hours. These charges were pulled directly form that chart.</t>
  </si>
  <si>
    <t>https://www.uta.edu/business-affairs/sfs/files/2168%20UG%20Res.pdf</t>
  </si>
  <si>
    <t>Nicholls State University</t>
  </si>
  <si>
    <t>Thibodaux</t>
  </si>
  <si>
    <t>www.nicholls.edu</t>
  </si>
  <si>
    <t>www.nicholls.edu/financial-aid/</t>
  </si>
  <si>
    <t>www.nicholls.edu/admission/</t>
  </si>
  <si>
    <t>https://www.nicholls.edu/catalog/2015-2016/html/fees_and_expenses/</t>
  </si>
  <si>
    <t>There is a chart at the link with tuition and fees already calculated. These charges are directly from that chart. Application fee is sent with the application for admission and has nothing to do with tuition. Orientation fee is only required for incoming freshman and transfer students.</t>
  </si>
  <si>
    <t>The University of Texas at Austin</t>
  </si>
  <si>
    <t>www.utexas.edu</t>
  </si>
  <si>
    <t>finaid.utexas.edu</t>
  </si>
  <si>
    <t>www.utexas.edu/student/admissions</t>
  </si>
  <si>
    <t>http://tuition.utexas.edu/rates/undergraduate</t>
  </si>
  <si>
    <t>Traditional tuition type for McCombs School of Business, each school has a variable rate</t>
  </si>
  <si>
    <t>The University of Texas at Dallas</t>
  </si>
  <si>
    <t>Richardson</t>
  </si>
  <si>
    <t>www.utdallas.edu</t>
  </si>
  <si>
    <t>www.utdallas.edu/student/finaid/</t>
  </si>
  <si>
    <t>www.utdallas.edu/enroll/index.php</t>
  </si>
  <si>
    <t>http://www.utdallas.edu/bursar/tuition/tables/</t>
  </si>
  <si>
    <t>Tulane University of Louisiana</t>
  </si>
  <si>
    <t>tulane.edu</t>
  </si>
  <si>
    <t>tulane.edu/financialaid</t>
  </si>
  <si>
    <t>admission.tulane.edu</t>
  </si>
  <si>
    <t>https://www2.tulane.edu/financialaid/cost/cost-of-attendance-2014-2015-historical.cfm</t>
  </si>
  <si>
    <t>https://pandora.tcs.tulane.edu/acctrec/pdfs/TUITION__FEES_201630-201710.pdf</t>
  </si>
  <si>
    <t>The University of Texas of the Permian Basin</t>
  </si>
  <si>
    <t>www.utpb.edu</t>
  </si>
  <si>
    <t>www.utpb.edu/campus-life/financial-aid</t>
  </si>
  <si>
    <t>www.utpb.edu/admissions</t>
  </si>
  <si>
    <t>http://www.utpb.edu/services/business-affairs/accounting/cost-of-college/tuition-information</t>
  </si>
  <si>
    <t>Couldn't find 18 credit</t>
  </si>
  <si>
    <t>http://www.utpb.edu/docs/default-source/utpb-docs/accounting/tuition/feeschedule1516.pdf?sfvrsn=2</t>
  </si>
  <si>
    <t>Texas Woman's University</t>
  </si>
  <si>
    <t>www.twu.edu</t>
  </si>
  <si>
    <t>www.twu.edu/finaid/</t>
  </si>
  <si>
    <t>www.twu.edu/admissions/</t>
  </si>
  <si>
    <t>http://www.twu.edu/bursar/tuition-fees.asp</t>
  </si>
  <si>
    <t>University of Maine</t>
  </si>
  <si>
    <t>Orono</t>
  </si>
  <si>
    <t>www.umaine.edu/</t>
  </si>
  <si>
    <t>www.umaine.edu/stuaid/</t>
  </si>
  <si>
    <t>www.go.umaine.edu/</t>
  </si>
  <si>
    <t>https://online.umaine.edu/tuition-and-fees/</t>
  </si>
  <si>
    <t>Brigham Young University-Provo</t>
  </si>
  <si>
    <t>Provo</t>
  </si>
  <si>
    <t>www.byu.edu</t>
  </si>
  <si>
    <t>saas.byu.edu/financialAid/</t>
  </si>
  <si>
    <t>saas.byu.edu/tools/b4byu/sites/b4/</t>
  </si>
  <si>
    <t>https://finserve.byu.edu/content/tuition-and-general-fees</t>
  </si>
  <si>
    <t>9.0 â€“ 11.5</t>
  </si>
  <si>
    <t>12.0 +</t>
  </si>
  <si>
    <t>Southern Maine Community College</t>
  </si>
  <si>
    <t>South Portland</t>
  </si>
  <si>
    <t>www.smccME.edu</t>
  </si>
  <si>
    <t>www.smccme.edu/admissions/paying-for-college/financial-aid.html</t>
  </si>
  <si>
    <t>www.smccme.edu/admissions.html</t>
  </si>
  <si>
    <t>http://www.smccme.edu/admissions-aid/tuition-fees/</t>
  </si>
  <si>
    <t>Vermont State Colleges</t>
  </si>
  <si>
    <t>Community College of Vermont</t>
  </si>
  <si>
    <t>Winooski</t>
  </si>
  <si>
    <t>www.ccv.edu</t>
  </si>
  <si>
    <t>www.ccv.edu/financial_aid/index.html</t>
  </si>
  <si>
    <t>ccv.edu/apply/</t>
  </si>
  <si>
    <t>http://ccv.edu/pay/</t>
  </si>
  <si>
    <t>Includes $75 administrative fee.</t>
  </si>
  <si>
    <t>Baltimore City Community College</t>
  </si>
  <si>
    <t>www.bccc.edu</t>
  </si>
  <si>
    <t>www.bccc.edu/financialaid</t>
  </si>
  <si>
    <t>www.bccc.edu/admissions</t>
  </si>
  <si>
    <t>http://www.bccc.edu/tuition</t>
  </si>
  <si>
    <t>College of William and Mary</t>
  </si>
  <si>
    <t>Williamsburg</t>
  </si>
  <si>
    <t>www.wm.edu</t>
  </si>
  <si>
    <t>www.wm.edu/financialaid/</t>
  </si>
  <si>
    <t>www.wm.edu/admission/</t>
  </si>
  <si>
    <t>http://www.wm.edu/offices/financialoperations/sa/tuition/undergraduate/fall2016/index.php</t>
  </si>
  <si>
    <t>Frederick Community College</t>
  </si>
  <si>
    <t>Frederick</t>
  </si>
  <si>
    <t>www.frederick.edu</t>
  </si>
  <si>
    <t>www.frederick.edu/cost-financial-aid.aspx</t>
  </si>
  <si>
    <t>www.frederick.edu/admissions-landing.aspx</t>
  </si>
  <si>
    <t>18 credit hours can be calculated. Cost per credit $119.00, Consolidated service fee $22.88 per credit hour, and a student activities fee of $22.40</t>
  </si>
  <si>
    <t>Central Virginia Community College</t>
  </si>
  <si>
    <t>www.cvcc.vccs.edu</t>
  </si>
  <si>
    <t>www.cvcc.vccs.edu/</t>
  </si>
  <si>
    <t>https://www.cvcc.vccs.edu/Student%20Services/Admissions%20and%20Records/Tuition.asp</t>
  </si>
  <si>
    <t>Frostburg State University</t>
  </si>
  <si>
    <t>Frostburg</t>
  </si>
  <si>
    <t>www.frostburg.edu</t>
  </si>
  <si>
    <t>www.frostburg.edu/ungrad/faid/</t>
  </si>
  <si>
    <t>www.frostburg.edu/ungrad/admiss/</t>
  </si>
  <si>
    <t>http://www.frostburg.edu/ungrad/expense/</t>
  </si>
  <si>
    <t>Danville Community College</t>
  </si>
  <si>
    <t>Danville</t>
  </si>
  <si>
    <t>www.dcc.vccs.edu</t>
  </si>
  <si>
    <t>www.dcc.vccs.edu/studentServices/FinancialAid/financial_aid.htm</t>
  </si>
  <si>
    <t>www.dcc.vccs.edu/studentServices/Admissions/admissions.htm</t>
  </si>
  <si>
    <t>http://www.dcc.vccs.edu/studentservices/FeesandExpenses.htm</t>
  </si>
  <si>
    <t>Harford Community College</t>
  </si>
  <si>
    <t>Bel Air</t>
  </si>
  <si>
    <t>www.harford.edu</t>
  </si>
  <si>
    <t>www.harford.edu/student-services/financial-aid.aspx</t>
  </si>
  <si>
    <t>www.harford.edu/admissions.aspx</t>
  </si>
  <si>
    <t>https://www.harford.edu/student-services/paying-for-college/tuition-and-fees.aspx</t>
  </si>
  <si>
    <t>George Mason University</t>
  </si>
  <si>
    <t>Fairfax</t>
  </si>
  <si>
    <t>www.gmu.edu</t>
  </si>
  <si>
    <t>financialaid.gmu.edu/</t>
  </si>
  <si>
    <t>admissions.gmu.edu/</t>
  </si>
  <si>
    <t>http://studentaccounts.gmu.edu/wp-content/uploads/Fall2016Undergraduate.pdf</t>
  </si>
  <si>
    <t>Howard Community College</t>
  </si>
  <si>
    <t>www.howardcc.edu</t>
  </si>
  <si>
    <t>www.howardcc.edu/admissions-aid/pay-for-college/financial-aid/</t>
  </si>
  <si>
    <t>www.howardcc.edu/admissions-aid/apply-for-admission/</t>
  </si>
  <si>
    <t>http://www.howardcc.edu/admissions-aid/pay-for-college/tuition-rates/2016FallTuitionandFees.pdf</t>
  </si>
  <si>
    <t>J Sargeant Reynolds Community College</t>
  </si>
  <si>
    <t>www.reynolds.edu</t>
  </si>
  <si>
    <t>www.reynolds.edu/pay_for_college/financial_aid/default.aspx</t>
  </si>
  <si>
    <t>www.reynolds.edu/get_started/steps_for_admission/default.aspx</t>
  </si>
  <si>
    <t>http://www.reynolds.edu/pay_for_college/tuition.aspx</t>
  </si>
  <si>
    <t>James Madison University</t>
  </si>
  <si>
    <t>Harrisonburg</t>
  </si>
  <si>
    <t>www.jmu.edu/</t>
  </si>
  <si>
    <t>www.jmu.edu/finaid</t>
  </si>
  <si>
    <t>www.jmu.edu/admissions</t>
  </si>
  <si>
    <t>http://www.jmu.edu/ubo/rates/2016-17.shtml#undergtuit</t>
  </si>
  <si>
    <t>Johns Hopkins University</t>
  </si>
  <si>
    <t>www.jhu.edu</t>
  </si>
  <si>
    <t>finaid.johnshopkins.edu</t>
  </si>
  <si>
    <t>https://apply.jhu.edu</t>
  </si>
  <si>
    <t>http://education.jhu.edu/admission/tuition.html</t>
  </si>
  <si>
    <t>John Tyler Community College</t>
  </si>
  <si>
    <t>Chester</t>
  </si>
  <si>
    <t>www.jtcc.edu</t>
  </si>
  <si>
    <t>www.jtcc.edu/pay-for-tyler/financial-aid-office/</t>
  </si>
  <si>
    <t>www.jtcc.edu/admissions/admissions-and-records-office/</t>
  </si>
  <si>
    <t>http://jtcc.edu/pay-for-tyler/tuition-and-fees/Students</t>
  </si>
  <si>
    <t>University of Maryland-Baltimore County</t>
  </si>
  <si>
    <t>www.umbc.edu</t>
  </si>
  <si>
    <t>www.umbc.edu/financialaid/</t>
  </si>
  <si>
    <t>www.umbc.edu/undergraduate/</t>
  </si>
  <si>
    <t>http://undergraduate.umbc.edu/quicklinks/costs.php</t>
  </si>
  <si>
    <t>Longwood University</t>
  </si>
  <si>
    <t>Farmville</t>
  </si>
  <si>
    <t>www.longwood.edu</t>
  </si>
  <si>
    <t>www.whylongwood.com/cost.htm</t>
  </si>
  <si>
    <t>www.whylongwood.com/</t>
  </si>
  <si>
    <t>http://www.longwood.edu/studentaccounts/tuition-fees/undergraduate/</t>
  </si>
  <si>
    <t>Old Dominion University</t>
  </si>
  <si>
    <t>www.odu.edu</t>
  </si>
  <si>
    <t>www.odu.edu/finaidoffice</t>
  </si>
  <si>
    <t>www.odu.edu/admission</t>
  </si>
  <si>
    <t>https://www.odu.edu/admission/costs-tuition/tuition/tuition-rates</t>
  </si>
  <si>
    <t>Paul D Camp Community College</t>
  </si>
  <si>
    <t>Franklin</t>
  </si>
  <si>
    <t>www.pdc.edu/</t>
  </si>
  <si>
    <t>www.pdc.edu/financial-aid/</t>
  </si>
  <si>
    <t>www.pdc.edu/admissions/</t>
  </si>
  <si>
    <t>http://www.pdc.edu/wp-content/uploads/2012/01/TuitionRateChart_Fall2016.pdf#zoom=100</t>
  </si>
  <si>
    <t>Includes tuition, student fee, auxillary fee, and tech fee.</t>
  </si>
  <si>
    <t>University of Maryland-College Park</t>
  </si>
  <si>
    <t>College Park</t>
  </si>
  <si>
    <t>www.umd.edu</t>
  </si>
  <si>
    <t>www.financialaid.umd.edu/</t>
  </si>
  <si>
    <t>www.admissions.umd.edu/</t>
  </si>
  <si>
    <t>http://bursar.umd.edu/t_ug1617.php</t>
  </si>
  <si>
    <t>Tuition plus mandatory fees-flat rate after 12. There is a Differential tuition per semester for full-time juniors and seniors majoring in Business, Engineering, and Computer Science regardless of residency. THe amounts above do not include this differential</t>
  </si>
  <si>
    <t>Southside Virginia Community College</t>
  </si>
  <si>
    <t>Alberta</t>
  </si>
  <si>
    <t>www.southside.edu</t>
  </si>
  <si>
    <t>www.southside.edu/financial-aid</t>
  </si>
  <si>
    <t>www.southside.edu/admissions/</t>
  </si>
  <si>
    <t>http://www.southside.edu/tuition-and-fees</t>
  </si>
  <si>
    <t>The University of Virginia's College at Wise</t>
  </si>
  <si>
    <t>Wise</t>
  </si>
  <si>
    <t>https://www.uvawise.edu/</t>
  </si>
  <si>
    <t>https://www.uvawise.edu/financialaid/</t>
  </si>
  <si>
    <t>https://www.uvawise.edu/admissions/</t>
  </si>
  <si>
    <t>https://www.uvawise.edu/wp-content/uploads/2016/03/Fee-sheet-1617.pdf</t>
  </si>
  <si>
    <t>Prince George's Community College</t>
  </si>
  <si>
    <t>Largo</t>
  </si>
  <si>
    <t>www.pgcc.edu</t>
  </si>
  <si>
    <t>www.pgcc.edu/Paying_for_College/Paying_for_College.aspx</t>
  </si>
  <si>
    <t>www.pgcc.edu/Admissions_and_Registration/Admissions___Registration.aspx</t>
  </si>
  <si>
    <t>http://www.pgcc.edu/paying_for_college/tuition_and_costs/tuition___costs.aspx</t>
  </si>
  <si>
    <t>http://www.pgcc.edu/uploadedFiles/Pages/Paying_for_College/Tuition_and_Costs/PGCC%20-%20Tuition.And.Fees%20-%20FALL%202015.pdf</t>
  </si>
  <si>
    <t>Virginia Highlands Community College</t>
  </si>
  <si>
    <t>Abingdon</t>
  </si>
  <si>
    <t>www.vhcc.edu</t>
  </si>
  <si>
    <t>www.vhcc.edu/index.aspx?page=375</t>
  </si>
  <si>
    <t>www.vhcc.edu/index.aspx?page=742</t>
  </si>
  <si>
    <t>http://www.vhcc.edu/index.aspx?page=371</t>
  </si>
  <si>
    <t>Salisbury University</t>
  </si>
  <si>
    <t>www.salisbury.edu</t>
  </si>
  <si>
    <t>www.salisbury.edu/admissions/finaid/welcome.html</t>
  </si>
  <si>
    <t>www.salisbury.edu/admissions</t>
  </si>
  <si>
    <t>http://www.salisbury.edu/cashiers/docs/Tuition_Fee_schedule_2016-2017.pdf</t>
  </si>
  <si>
    <t>https://www.salisbury.edu/academics/catalog/14-16/57_62_Registration.pdf</t>
  </si>
  <si>
    <t>Virginia Commonwealth University</t>
  </si>
  <si>
    <t>www.vcu.edu/</t>
  </si>
  <si>
    <t>www.enrollment.vcu.edu/finaid/</t>
  </si>
  <si>
    <t>www.vcu.edu/apply/</t>
  </si>
  <si>
    <t>some fees are by credit for part time students, flat rate for full time students. Tuition per credit goes down for 15+ credits.</t>
  </si>
  <si>
    <t>University of Virginia-Main Campus</t>
  </si>
  <si>
    <t>www.virginia.edu/</t>
  </si>
  <si>
    <t>sfs.virginia.edu/</t>
  </si>
  <si>
    <t>www.admission.virginia.edu/</t>
  </si>
  <si>
    <t>Includes Student Activity Fee. All students are considered full-time students, and are charged full time tuition and fees</t>
  </si>
  <si>
    <t>http://records.ureg.virginia.edu/content.php?catoid=42&amp;navoid=2753</t>
  </si>
  <si>
    <t>Bellevue College</t>
  </si>
  <si>
    <t>bellevuecollege.edu</t>
  </si>
  <si>
    <t>fa.bellevuecollege.edu/</t>
  </si>
  <si>
    <t>bellevuecollege.edu/admissions/</t>
  </si>
  <si>
    <t>http://www.bellevuecollege.edu/tuition/</t>
  </si>
  <si>
    <t>Towson University</t>
  </si>
  <si>
    <t>Towson</t>
  </si>
  <si>
    <t>www.towson.edu</t>
  </si>
  <si>
    <t>https://www.towson.edu/admissions/financialaid/</t>
  </si>
  <si>
    <t>https://www.towson.edu/admissions/</t>
  </si>
  <si>
    <t>https://www.towson.edu/bursar/tuition/fall.html</t>
  </si>
  <si>
    <t>Central Washington University</t>
  </si>
  <si>
    <t>Ellensburg</t>
  </si>
  <si>
    <t>www.cwu.edu</t>
  </si>
  <si>
    <t>www.cwu.edu/financial-aid</t>
  </si>
  <si>
    <t>www.cwu.edu/admissions</t>
  </si>
  <si>
    <t>https://www.cwu.edu/registrar/tuition-and-mandatory-fees</t>
  </si>
  <si>
    <t>City University of Seattle</t>
  </si>
  <si>
    <t>www.cityu.edu</t>
  </si>
  <si>
    <t>www.cityu.edu/admissions-financialaid/index.aspx</t>
  </si>
  <si>
    <t>www.cityu.edu/admissions-financialaid/admissions/overview.aspx</t>
  </si>
  <si>
    <t>http://www.cityu.edu/admissions-overview/tuition/</t>
  </si>
  <si>
    <t>Berklee College of Music</t>
  </si>
  <si>
    <t>www.berklee.edu</t>
  </si>
  <si>
    <t>www.berklee.edu/financial-aid/</t>
  </si>
  <si>
    <t>www.berklee.edu/admissions/</t>
  </si>
  <si>
    <t>https://www.berklee.edu/bursar/tuition-and-related-costs</t>
  </si>
  <si>
    <t>Includes Comprehensive fee, 6 or fewer credits is considered part-time</t>
  </si>
  <si>
    <t>Clark College</t>
  </si>
  <si>
    <t>Vancouver</t>
  </si>
  <si>
    <t>www.clark.edu</t>
  </si>
  <si>
    <t>www.clark.edu/enroll/paying-for-college/finaid-process/index.php</t>
  </si>
  <si>
    <t>www.clark.edu/enroll/admissions/index.php</t>
  </si>
  <si>
    <t>The rates include all of the fees. Tuition is figured by by the level of the course. Lower level and upper level classes each have a different rate.</t>
  </si>
  <si>
    <t>all Lower Division Courses (Courses numbered 001-299) per credit hour Upper credit hour rate is higher</t>
  </si>
  <si>
    <t>http://www.clark.edu/enroll/registration/tuition-fees/index.php</t>
  </si>
  <si>
    <t>Columbia Basin College</t>
  </si>
  <si>
    <t>Pasco</t>
  </si>
  <si>
    <t>www.columbiabasin.edu</t>
  </si>
  <si>
    <t>www.columbiabasin.edu/home/index.asp?page=119</t>
  </si>
  <si>
    <t>www.columbiabasin.edu/home/index.asp?page=142</t>
  </si>
  <si>
    <t>http://www.columbiabasin.edu/index.aspx?page=1143</t>
  </si>
  <si>
    <t>Brandeis University</t>
  </si>
  <si>
    <t>Waltham</t>
  </si>
  <si>
    <t>www.brandeis.edu/</t>
  </si>
  <si>
    <t>www.brandeis.edu/sfs/</t>
  </si>
  <si>
    <t>www.brandeis.edu/admissions/</t>
  </si>
  <si>
    <t>http://projectmgmt.brandeis.edu/enrollment/tuition-and-fees/</t>
  </si>
  <si>
    <t>Eastern Washington University</t>
  </si>
  <si>
    <t>Cheney</t>
  </si>
  <si>
    <t>www.ewu.edu</t>
  </si>
  <si>
    <t>www.ewu.edu/Admissions/Financial-Aid.xml</t>
  </si>
  <si>
    <t>www.ewu.edu/Admissions.xml</t>
  </si>
  <si>
    <t>https://access.ewu.edu/student-financial-services/cost-and-fees/tuition-rates</t>
  </si>
  <si>
    <t>https://access.ewu.edu/student-financial-services/cost-and-fees/mandatory-fees</t>
  </si>
  <si>
    <t>Pierce College-Fort Steilacoom</t>
  </si>
  <si>
    <t>www.pierce.ctc.edu</t>
  </si>
  <si>
    <t>www.pierce.ctc.edu/financialaid</t>
  </si>
  <si>
    <t>www.pierce.ctc.edu/dist/admissions/getstarted</t>
  </si>
  <si>
    <t>http://www.pierce.ctc.edu/dist/tuition/calculator.php</t>
  </si>
  <si>
    <t>The fees in the calculator are what are listed below as stated on the page.</t>
  </si>
  <si>
    <t>Bristol Community College</t>
  </si>
  <si>
    <t>Fall River</t>
  </si>
  <si>
    <t>www.bristolcc.edu</t>
  </si>
  <si>
    <t>www.bristolcc.edu/students/financialaid/</t>
  </si>
  <si>
    <t>www.bristolcc.edu/students/admissions/</t>
  </si>
  <si>
    <t>http://bristolcc.smartcatalogiq.com/2012-2013/Catalog/Tuition-and-Fees</t>
  </si>
  <si>
    <t>Green River College</t>
  </si>
  <si>
    <t>www.greenriver.edu/</t>
  </si>
  <si>
    <t>www.greenriver.edu/financialresources/</t>
  </si>
  <si>
    <t>www.greenriver.edu/future/</t>
  </si>
  <si>
    <t>http://www.greenriver.edu/student-affairs/apply-now/tuition-and-fees.htm</t>
  </si>
  <si>
    <t>Bunker Hill Community College</t>
  </si>
  <si>
    <t>www.bhcc.mass.edu</t>
  </si>
  <si>
    <t>www.bhcc.mass.edu/financialaid/</t>
  </si>
  <si>
    <t>www.bhcc.mass.edu/admissions/</t>
  </si>
  <si>
    <t>http://www.bhcc.mass.edu/tuition/</t>
  </si>
  <si>
    <t>Cape Cod Community College</t>
  </si>
  <si>
    <t>West Barnstable</t>
  </si>
  <si>
    <t>www.capecod.edu</t>
  </si>
  <si>
    <t>www.capecod.edu/web/finaid</t>
  </si>
  <si>
    <t>www.capecod.edu/web/admissions</t>
  </si>
  <si>
    <t>http://www.capecod.edu/c/document_library/get_file?uuid=bab8b804-6919-4068-bb6f-9373720861e1&amp;groupId=10646</t>
  </si>
  <si>
    <t>18 credit hours is assumed to follow the pattern of $180 per credit hour as is customary for 1 to 15 units. However, there is no hard data to support this and so it will remain blank as it would amount to a guess.</t>
  </si>
  <si>
    <t>http://www.capecod.edu/web/busoff/insurance</t>
  </si>
  <si>
    <t>Emerson College</t>
  </si>
  <si>
    <t>www.emerson.edu</t>
  </si>
  <si>
    <t>www.emerson.edu/financial_services</t>
  </si>
  <si>
    <t>www.emerson.edu/admission</t>
  </si>
  <si>
    <t>http://www.emerson.edu/billing/costs-billing-schedules/undergraduate</t>
  </si>
  <si>
    <t>Greenfield Community College</t>
  </si>
  <si>
    <t>Greenfield</t>
  </si>
  <si>
    <t>www.gcc.mass.edu</t>
  </si>
  <si>
    <t>www.gcc.mass.edu/admissions</t>
  </si>
  <si>
    <t>http://www.gcc.mass.edu/billing/files/2014/07/Yellow_Sheet_Explan_of_TF_Charges__Fee_Chart_Final_Jun_9_16.pdf</t>
  </si>
  <si>
    <t>Seattle Central College</t>
  </si>
  <si>
    <t>www.seattlecentral.edu</t>
  </si>
  <si>
    <t>www.seattlecentral.edu/finaid/index.php</t>
  </si>
  <si>
    <t>www.seattlecentral.edu/admissions/index.php</t>
  </si>
  <si>
    <t>http://www.seattlecentral.edu/tuition/index.php</t>
  </si>
  <si>
    <t>Holyoke Community College</t>
  </si>
  <si>
    <t>Holyoke</t>
  </si>
  <si>
    <t>www.hcc.edu</t>
  </si>
  <si>
    <t>www.hcc.edu/admission/paying-for-college/financial-aid</t>
  </si>
  <si>
    <t>www.hcc.edu/admission</t>
  </si>
  <si>
    <t>http://www.hcc.edu/admission/paying-for-college/tuition-and-fees</t>
  </si>
  <si>
    <t>Massachusetts Bay Community College</t>
  </si>
  <si>
    <t>Wellesley Hills</t>
  </si>
  <si>
    <t>www.massbay.edu</t>
  </si>
  <si>
    <t>www.massbay.edu/Admissions-and-Financial-Aid/Financial-Aid-Office.aspx</t>
  </si>
  <si>
    <t>www.massbay.edu/Admissions-and-Financial-Aid/Contact-Admissions.aspx</t>
  </si>
  <si>
    <t>http://www.massbay.edu/tuition-fees/</t>
  </si>
  <si>
    <t>Day - resident</t>
  </si>
  <si>
    <t>Northern Essex Community College</t>
  </si>
  <si>
    <t>Haverhill</t>
  </si>
  <si>
    <t>www.necc.mass.edu/</t>
  </si>
  <si>
    <t>www.necc.mass.edu/getting-started/financial-aid/</t>
  </si>
  <si>
    <t>www.necc.mass.edu/getting-started/info/</t>
  </si>
  <si>
    <t>http://www.necc.mass.edu/getting-started/cost-of-attendance/</t>
  </si>
  <si>
    <t>Spokane Community College</t>
  </si>
  <si>
    <t>www.scc.spokane.edu</t>
  </si>
  <si>
    <t>http://www.ccs.spokane.edu/Forms/District-Forms/Business-Office/Tuition/Tuition---fees/16--17--Tuition---Fees-Combined-(3).aspx</t>
  </si>
  <si>
    <t>For baccalaureate classes.</t>
  </si>
  <si>
    <t>Quinsigamond Community College</t>
  </si>
  <si>
    <t>Worcester</t>
  </si>
  <si>
    <t>www.qcc.edu</t>
  </si>
  <si>
    <t>www.qcc.edu/financial-aid-scholarships</t>
  </si>
  <si>
    <t>www.qcc.edu/pages/Admissions.html</t>
  </si>
  <si>
    <t>http://www.qcc.edu/admissions/tuition-and-fees/tuition-and-fees-fall-2016</t>
  </si>
  <si>
    <t>Spokane Falls Community College</t>
  </si>
  <si>
    <t>www.spokanefalls.edu</t>
  </si>
  <si>
    <t>http://www.ccs.spokane.edu/TuitionFees</t>
  </si>
  <si>
    <t>Very detailed chart at PDF provided on second source site which links from first source site that indicates exact cost for tuition+fees</t>
  </si>
  <si>
    <t>Salem State University</t>
  </si>
  <si>
    <t>www.salemstate.edu</t>
  </si>
  <si>
    <t>www.salemstate.edu/students/27550.php</t>
  </si>
  <si>
    <t>www.salemstate.edu/admissions/</t>
  </si>
  <si>
    <t>http://www.salemstate.edu/students/27533.php</t>
  </si>
  <si>
    <t>$250 matriculation fee is only required for new matriculated students.</t>
  </si>
  <si>
    <t>Shepherd University</t>
  </si>
  <si>
    <t>Shepherdstown</t>
  </si>
  <si>
    <t>www.shepherd.edu/</t>
  </si>
  <si>
    <t>www.shepherd.edu/financialaid</t>
  </si>
  <si>
    <t>www.shepherd.edu/admissions</t>
  </si>
  <si>
    <t>http://catalog.shepherd.edu/content.php?catoid=10&amp;navoid=1382</t>
  </si>
  <si>
    <t>Milwaukee Area Technical College</t>
  </si>
  <si>
    <t>matc.edu</t>
  </si>
  <si>
    <t>matc.edu/student/resources/financial_aid/index.cfm</t>
  </si>
  <si>
    <t>matc.edu/student/Admissions/index.cfm</t>
  </si>
  <si>
    <t>http://www.matc.edu/student/Admissions/fees.cfm</t>
  </si>
  <si>
    <t>Suffolk University</t>
  </si>
  <si>
    <t>www.suffolk.edu</t>
  </si>
  <si>
    <t>www.suffolk.edu/admission/18667.php</t>
  </si>
  <si>
    <t>www.suffolk.edu/admission/index.html</t>
  </si>
  <si>
    <t>http://www.suffolk.edu/explore/16407.php</t>
  </si>
  <si>
    <t>Moraine Park Technical College</t>
  </si>
  <si>
    <t>Fond du Lac</t>
  </si>
  <si>
    <t>www.morainepark.edu</t>
  </si>
  <si>
    <t>www.morainepark.edu/financial-aid/</t>
  </si>
  <si>
    <t>www.morainepark.edu/admission-and-registration/</t>
  </si>
  <si>
    <t>http://www.morainepark.edu/financial-aid/cost-of-your-education/</t>
  </si>
  <si>
    <t>Fees are already included in the tuition rate, on the chart provided at the link.</t>
  </si>
  <si>
    <t>University of Wisconsin Colleges</t>
  </si>
  <si>
    <t>www.uwc.edu</t>
  </si>
  <si>
    <t>www.uwc.edu/money-matters/fin-aid</t>
  </si>
  <si>
    <t>www.uwc.edu/admissions/</t>
  </si>
  <si>
    <t>http://baraboo.uwc.edu/admissions/paying/tuition</t>
  </si>
  <si>
    <t>Chippewa Valley Technical College</t>
  </si>
  <si>
    <t>www.cvtc.edu</t>
  </si>
  <si>
    <t>https://www.cvtc.edu/pay-for-college</t>
  </si>
  <si>
    <t>Includes: Application Processing Fee, Public Safety Fee, and Health &amp; Services Fee</t>
  </si>
  <si>
    <t>Worcester State University</t>
  </si>
  <si>
    <t>www.worcester.edu</t>
  </si>
  <si>
    <t>www.worcester.edu/Financial-Aid</t>
  </si>
  <si>
    <t>www.worcester.edu/admissions</t>
  </si>
  <si>
    <t>http://www.worcester.edu/Undergraduate-Costs/</t>
  </si>
  <si>
    <t>University of Wisconsin-La Crosse</t>
  </si>
  <si>
    <t>La Crosse</t>
  </si>
  <si>
    <t>www.uwlax.edu</t>
  </si>
  <si>
    <t>www.uwlax.edu/finaid/</t>
  </si>
  <si>
    <t>www.uwlax.edu/admissions/</t>
  </si>
  <si>
    <t>https://www.uwlax.edu/uploadedFiles/Offices-Services/Cashier/FeeTuitionSchedules/Undergrad%20Fall%20and%20Spring%20Fee%20Schedule.pdf</t>
  </si>
  <si>
    <t>Calvin College</t>
  </si>
  <si>
    <t>www.calvin.edu</t>
  </si>
  <si>
    <t>www.calvin.edu/finaid/</t>
  </si>
  <si>
    <t>www.calvin.edu/admissions/</t>
  </si>
  <si>
    <t>https://calvin.edu/financialservices/tuition/</t>
  </si>
  <si>
    <t>University of Wyoming</t>
  </si>
  <si>
    <t>Laramie</t>
  </si>
  <si>
    <t>www.uwyo.edu</t>
  </si>
  <si>
    <t>www.uwyo.edu/sfa/</t>
  </si>
  <si>
    <t>www.uwyo.edu/admissions/</t>
  </si>
  <si>
    <t>http://www.uwyo.edu/administration/_files/docs/fee-book/feebook-fy-17-061516.pdf</t>
  </si>
  <si>
    <t>Universidad Metropolitana</t>
  </si>
  <si>
    <t>San Juan</t>
  </si>
  <si>
    <t>www.suagm.edu/umet</t>
  </si>
  <si>
    <t>www.suagm.edu/umet/srtk/ayudas_economicas.asp</t>
  </si>
  <si>
    <t>www.suagm.edu/umet/adm_admisiones.asp</t>
  </si>
  <si>
    <t>Cost per credit hour is $205.00, and fees per semester are $450.00</t>
  </si>
  <si>
    <t>http://www.collegefactual.com/colleges/universidad-metropolitana/paying-for-college/tuition-and-fees/part-time/</t>
  </si>
  <si>
    <t>http://www.collegefactual.com/colleges/universidad-metropolitana/paying-for-college/tuition-and-fees/#</t>
  </si>
  <si>
    <t>Delta College</t>
  </si>
  <si>
    <t>www.delta.edu</t>
  </si>
  <si>
    <t>www.delta.edu/financial-aid-office.aspx</t>
  </si>
  <si>
    <t>www.delta.edu/admissions-office.aspx</t>
  </si>
  <si>
    <t>http://www.delta.edu/admissions-office/tuitioncostsandfees.aspx</t>
  </si>
  <si>
    <t>Ferris State University</t>
  </si>
  <si>
    <t>Big Rapids</t>
  </si>
  <si>
    <t>www.ferris.edu/</t>
  </si>
  <si>
    <t>www.ferris.edu/admissions/financialaid/</t>
  </si>
  <si>
    <t>www.ferris.edu/admissions/</t>
  </si>
  <si>
    <t>Available at the PDF listed above. Includes mandatory fees and tuition. In state resident.</t>
  </si>
  <si>
    <t>http://www.ferris.edu/HTMLS/administration/businessoffice/20162017rategreensheet.pdf</t>
  </si>
  <si>
    <t>EDP College of Puerto Rico Inc.</t>
  </si>
  <si>
    <t>EDP University of Puerto Rico Inc-San Sebastian</t>
  </si>
  <si>
    <t>San Sebastian</t>
  </si>
  <si>
    <t>www.edpuniversity.edu/</t>
  </si>
  <si>
    <t>www.edpuniversity.edu/indice/costos-asistencia-economica</t>
  </si>
  <si>
    <t>www.edpuniversity.edu/indice/admisiones</t>
  </si>
  <si>
    <t>Cost per credit hour is $174.00 and fees per semester are $420.00</t>
  </si>
  <si>
    <t>http://college-tuition.startclass.com/l/4459/EDP-University-of-Puerto-Rico-Inc-San-Sebastian</t>
  </si>
  <si>
    <t>https://www.cappex.com/colleges/EDP-College-of-Puerto-Rico-Inc-San-Sebastian/tuition-and-costs</t>
  </si>
  <si>
    <t>University of Puerto Rico</t>
  </si>
  <si>
    <t>University of Puerto Rico-Humacao</t>
  </si>
  <si>
    <t>Humacao</t>
  </si>
  <si>
    <t>www.uprh.edu</t>
  </si>
  <si>
    <t>www.uprh.edu/oficinas/a_economica/index.htm</t>
  </si>
  <si>
    <t>www.uprh.edu/~admision/</t>
  </si>
  <si>
    <t>Could not find any information about a flat rate, so calculations are based on per credit hour cost and fees. Per credit hour cost is $50.00 and semester fees are $74.50.</t>
  </si>
  <si>
    <t>http://colleges.startclass.com/l/4735/University-of-Puerto-Rico-Humacao</t>
  </si>
  <si>
    <t>https://www.cappex.com/colleges/University-of-Puerto-Rico-Humacao/tuition-and-costs</t>
  </si>
  <si>
    <t>Grand Rapids Community College</t>
  </si>
  <si>
    <t>www.grcc.edu</t>
  </si>
  <si>
    <t>www.grcc.edu/financialaidscholarships</t>
  </si>
  <si>
    <t>www.grcc.edu/admissionsenrollmentcenter</t>
  </si>
  <si>
    <t>http://www.grcc.edu/cashier/tuitionratesfees</t>
  </si>
  <si>
    <t>PW</t>
  </si>
  <si>
    <t>Palau Community College</t>
  </si>
  <si>
    <t>Koror</t>
  </si>
  <si>
    <t>www.palau.edu</t>
  </si>
  <si>
    <t>pcc.palau.edu/financial-aid/</t>
  </si>
  <si>
    <t>pcc.palau.edu/admissions/</t>
  </si>
  <si>
    <t>http://pcc.palau.edu/wp-content/uploads/2014/06/PCC-Catalog-2016-2020.pdf</t>
  </si>
  <si>
    <t>Grand Valley State University</t>
  </si>
  <si>
    <t>Allendale</t>
  </si>
  <si>
    <t>www.gvsu.edu</t>
  </si>
  <si>
    <t>www.gvsu.edu/financialaid/</t>
  </si>
  <si>
    <t>www.gvsu.edu/admissions/</t>
  </si>
  <si>
    <t>http://www.gvsu.edu/financialaid/tuition-fees-68.htm</t>
  </si>
  <si>
    <t>Purdue University-Main Campus</t>
  </si>
  <si>
    <t>West Lafayette</t>
  </si>
  <si>
    <t>www.purdue.edu</t>
  </si>
  <si>
    <t>www.purdue.edu/dfa/</t>
  </si>
  <si>
    <t>www.purdue.edu/purdue/admissions/index.html</t>
  </si>
  <si>
    <t>8+</t>
  </si>
  <si>
    <t>Novateur Education</t>
  </si>
  <si>
    <t>ECPI University</t>
  </si>
  <si>
    <t>Virginia Beach</t>
  </si>
  <si>
    <t>www.ecpi.edu</t>
  </si>
  <si>
    <t>www.ecpi.edu/fa</t>
  </si>
  <si>
    <t>https://www.ecpi.edu/admissions/tuition-fees</t>
  </si>
  <si>
    <t>CIS*, EET*, Surgical Technology</t>
  </si>
  <si>
    <t>St Charles Community College</t>
  </si>
  <si>
    <t>Cottleville</t>
  </si>
  <si>
    <t>www.stchas.edu</t>
  </si>
  <si>
    <t>www.stchas.edu/financial_aid_tuition/index.html</t>
  </si>
  <si>
    <t>www.stchas.edu/admissions/index.html</t>
  </si>
  <si>
    <t>https://www.stchas.edu/admissions/tuition-payment/</t>
  </si>
  <si>
    <t>Henry Ford College</t>
  </si>
  <si>
    <t>Dearborn</t>
  </si>
  <si>
    <t>https://www.hfcc.edu</t>
  </si>
  <si>
    <t>https://www.hfcc.edu/financial-aid</t>
  </si>
  <si>
    <t>https://www.hfcc.edu/admissions</t>
  </si>
  <si>
    <t>https://www.hfcc.edu/tuition-and-payment</t>
  </si>
  <si>
    <t>Includes Service Fee, and Technology Investment Fee</t>
  </si>
  <si>
    <t>https://www.hfcc.edu/tuition-and-payment/technology-investment</t>
  </si>
  <si>
    <t>Paradise Valley Community College</t>
  </si>
  <si>
    <t>www.pvc.maricopa.edu</t>
  </si>
  <si>
    <t>https://www.paradisevalley.edu/students/tuition-and-fees</t>
  </si>
  <si>
    <t>Suffolk County Community College</t>
  </si>
  <si>
    <t>Selden</t>
  </si>
  <si>
    <t>www3.sunysuffolk.edu</t>
  </si>
  <si>
    <t>www3.sunysuffolk.edu/Prospects/FinAid.asp#</t>
  </si>
  <si>
    <t>www3.sunysuffolk.edu/Prospects/Admissions.asp</t>
  </si>
  <si>
    <t>https://www.sunysuffolk.edu/Prospects/Tuition.asp</t>
  </si>
  <si>
    <t>Kellogg Community College</t>
  </si>
  <si>
    <t>Battle Creek</t>
  </si>
  <si>
    <t>www.kellogg.edu</t>
  </si>
  <si>
    <t>www.kellogg.edu/admissions/financial-aid/</t>
  </si>
  <si>
    <t>www.kellogg.edu/admissions/</t>
  </si>
  <si>
    <t>http://www.kellogg.edu/admissions/registrar/tuition-fees/</t>
  </si>
  <si>
    <t>Las Positas College</t>
  </si>
  <si>
    <t>Livermore</t>
  </si>
  <si>
    <t>www.laspositascollege.edu</t>
  </si>
  <si>
    <t>www.laspositascollege.edu/financialaid/</t>
  </si>
  <si>
    <t>www.laspositascollege.edu/admissions/index.php</t>
  </si>
  <si>
    <t>http://www.laspositascollege.edu/admissions/fees.php</t>
  </si>
  <si>
    <t>Fee per semester is $28, not $18.  Amounts above show tuition and these mandatory fees.</t>
  </si>
  <si>
    <t>Al</t>
  </si>
  <si>
    <t>Kirtland Community College</t>
  </si>
  <si>
    <t>Roscommon</t>
  </si>
  <si>
    <t>www.kirtland.edu</t>
  </si>
  <si>
    <t>www.kirtland.edu/paying-for-college</t>
  </si>
  <si>
    <t>kirtland.edu/admissions</t>
  </si>
  <si>
    <t>http://www.kirtland.edu/paying-for-college/tuition-and-fees</t>
  </si>
  <si>
    <t>Lansing Community College</t>
  </si>
  <si>
    <t>Lansing</t>
  </si>
  <si>
    <t>www.lcc.edu</t>
  </si>
  <si>
    <t>www.lcc.edu/finaid/</t>
  </si>
  <si>
    <t>www.lcc.edu/admissions/</t>
  </si>
  <si>
    <t>http://www.lcc.edu/schedule/general_information/tuition_fees.aspx</t>
  </si>
  <si>
    <t>all according to billing hours</t>
  </si>
  <si>
    <t>http://www.lcc.edu/schedule/general_information/tuition_fees.aspx#Billing</t>
  </si>
  <si>
    <t>Michigan State University</t>
  </si>
  <si>
    <t>East Lansing</t>
  </si>
  <si>
    <t>www.msu.edu</t>
  </si>
  <si>
    <t>www.finaid.msu.edu/</t>
  </si>
  <si>
    <t>www.admissions.msu.edu/</t>
  </si>
  <si>
    <t>http://www.ctlr.msu.edu/COStudentAccounts/Tuition_FeesResident_Undergraduate.aspx</t>
  </si>
  <si>
    <t>Lower Division Students</t>
  </si>
  <si>
    <t>University of Michigan-Dearborn</t>
  </si>
  <si>
    <t>www.umd.umich.edu/</t>
  </si>
  <si>
    <t>www.umd.umich.edu/financialaid/</t>
  </si>
  <si>
    <t>www.umd.umich.edu/admissions/</t>
  </si>
  <si>
    <t>https://umdearborn.edu/fileadmin/template/emsl/files/R_R/2016_Undergraduate_Tuition.pdf</t>
  </si>
  <si>
    <t>Northern Michigan University</t>
  </si>
  <si>
    <t>Marquette</t>
  </si>
  <si>
    <t>www.nmu.edu</t>
  </si>
  <si>
    <t>www.nmu.edu/financialaid/</t>
  </si>
  <si>
    <t>www.nmu.edu/admissions/</t>
  </si>
  <si>
    <t>http://www.nmu.edu/tuition#undergrad</t>
  </si>
  <si>
    <t>Tuition flat rate 12-16 but then the student fee needs to be added. Fee is added at 6 or more hours. After 16 hours, fee and tuition per credit apply again.</t>
  </si>
  <si>
    <t>Northwood University</t>
  </si>
  <si>
    <t>Northwood University-Michigan</t>
  </si>
  <si>
    <t>www.northwood.edu</t>
  </si>
  <si>
    <t>www.northwood.edu/mi/financialaid/</t>
  </si>
  <si>
    <t>www.northwood.edu/mi/admissions/</t>
  </si>
  <si>
    <t>http://www.northwood.edu/financial-aid/tuition-and-fees.aspx</t>
  </si>
  <si>
    <t>There are semester fees for full time students.  They did not specify if these fees are pro-rated for part-time students so I included it anyway.  There is also a $30 application fee that I included, however this fee is waived if the student applies online</t>
  </si>
  <si>
    <t>Washtenaw Community College</t>
  </si>
  <si>
    <t>www.wccnet.edu</t>
  </si>
  <si>
    <t>www.wccnet.edu/services/financial-aid/</t>
  </si>
  <si>
    <t>www.wccnet.edu/studentconnection/admissions</t>
  </si>
  <si>
    <t>http://www.wccnet.edu/studentconnection/tuition/</t>
  </si>
  <si>
    <t>Wayne State University</t>
  </si>
  <si>
    <t>www.wayne.edu</t>
  </si>
  <si>
    <t>finaid.wayne.edu/</t>
  </si>
  <si>
    <t>www.admissions.wayne.edu/</t>
  </si>
  <si>
    <t>http://reg.wayne.edu/pdf-tuition/tuition-fee-chart-fall-2016.pdf</t>
  </si>
  <si>
    <t>Western Michigan University</t>
  </si>
  <si>
    <t>www.wmich.edu</t>
  </si>
  <si>
    <t>www.wmich.edu/finaid/</t>
  </si>
  <si>
    <t>www.wmich.edu/admissions/</t>
  </si>
  <si>
    <t>https://wmich.edu/registrar/tuition-semester-fees</t>
  </si>
  <si>
    <t>Per instructions, business was chosen as desired major.</t>
  </si>
  <si>
    <t>School of Business majors</t>
  </si>
  <si>
    <t>https://wmich.edu/registrar/tuition-semester-business</t>
  </si>
  <si>
    <t>Alexandria Technical &amp; Community College</t>
  </si>
  <si>
    <t>www.alextech.edu</t>
  </si>
  <si>
    <t>www.alextech.edu/financialaid</t>
  </si>
  <si>
    <t>www.alextech.edu/admissions</t>
  </si>
  <si>
    <t>https://www.alextech.edu/college-services/business-office/tuition-fees</t>
  </si>
  <si>
    <t>Northwest Technical College</t>
  </si>
  <si>
    <t>www.ntcmn.edu</t>
  </si>
  <si>
    <t>www.ntcmn.edu/current_learners/learner_services/financial_aid/</t>
  </si>
  <si>
    <t>www.ntcmn.edu/become_learner/</t>
  </si>
  <si>
    <t>http://www.ntcmn.edu/myntc/finances/tuition/</t>
  </si>
  <si>
    <t>Central Lakes College-Brainerd</t>
  </si>
  <si>
    <t>Brainerd</t>
  </si>
  <si>
    <t>WWW.CLCMN.EDU</t>
  </si>
  <si>
    <t>www.clcmn.edu/financialaid/</t>
  </si>
  <si>
    <t>www.clcmn.edu/admissions/</t>
  </si>
  <si>
    <t>http://www.clcmn.edu/business-office-2/tuition-and-fees/</t>
  </si>
  <si>
    <t>Dakota County Technical College</t>
  </si>
  <si>
    <t>Rosemount</t>
  </si>
  <si>
    <t>www.dctc.edu/</t>
  </si>
  <si>
    <t>www.dctc.edu/admissions/pay-for-college/financial-aid/</t>
  </si>
  <si>
    <t>www.dctc.edu/admissions/</t>
  </si>
  <si>
    <t>http://www.dctc.edu/admissions/pay-for-college/tuition-fees/</t>
  </si>
  <si>
    <t>Minnesota West Community and Technical College</t>
  </si>
  <si>
    <t>Granite Falls</t>
  </si>
  <si>
    <t>www.mnwest.edu</t>
  </si>
  <si>
    <t>www.mnwest.edu/financial-aid/</t>
  </si>
  <si>
    <t>www.mnwest.edu/admissions/</t>
  </si>
  <si>
    <t>Total per Credit with Fees  $188.03</t>
  </si>
  <si>
    <t>http://www.mnwest.edu/index.php/business-office/tuition-fees</t>
  </si>
  <si>
    <t>South Central College</t>
  </si>
  <si>
    <t>North Mankato</t>
  </si>
  <si>
    <t>www.southcentral.edu</t>
  </si>
  <si>
    <t>this applies to general classes. Site has a list of classes that have a set cost</t>
  </si>
  <si>
    <t>http://www.southcentral.edu/Business-Office/tuition-a-fees.html</t>
  </si>
  <si>
    <t>Minnesota State University-Mankato</t>
  </si>
  <si>
    <t>Mankato</t>
  </si>
  <si>
    <t>www.mnsu.edu</t>
  </si>
  <si>
    <t>www.mnsu.edu/campushub/programs/</t>
  </si>
  <si>
    <t>www.mnsu.edu/admissions/</t>
  </si>
  <si>
    <t>https://www.mnsu.edu/campushub/tuition_fees/rates/current/undergrad/oncampus/mnres.html</t>
  </si>
  <si>
    <t>Mesabi Range College</t>
  </si>
  <si>
    <t>Virginia</t>
  </si>
  <si>
    <t>www.mesabirange.edu</t>
  </si>
  <si>
    <t>www.mesabirange.edu/future-students/financial-aid</t>
  </si>
  <si>
    <t>www.mesabirange.edu/future-students/admission/overview.html</t>
  </si>
  <si>
    <t>http://www.mesabirange.edu/future-students/business-office/tuition-fees.html</t>
  </si>
  <si>
    <t>Metropolitan State University</t>
  </si>
  <si>
    <t>www.metrostate.edu</t>
  </si>
  <si>
    <t>www.metrostate.edu/aid/</t>
  </si>
  <si>
    <t>www.metrostate.edu/msweb/apply/</t>
  </si>
  <si>
    <t>http://www.metrostate.edu/student/university-info/university-info/financial-management/tuition-and-fees</t>
  </si>
  <si>
    <t>Minnesota State University Moorhead</t>
  </si>
  <si>
    <t>Moorhead</t>
  </si>
  <si>
    <t>www.mnstate.edu</t>
  </si>
  <si>
    <t>www.mnstate.edu/financialaid/</t>
  </si>
  <si>
    <t>www.mnstate.edu/admissions/</t>
  </si>
  <si>
    <t>https://www.mnstate.edu/business-services/tuition/undergraduate.aspx</t>
  </si>
  <si>
    <t>North Hennepin Community College</t>
  </si>
  <si>
    <t>www.nhcc.edu</t>
  </si>
  <si>
    <t>www.nhcc.edu/main/PayTuition/Financial_aid.aspx</t>
  </si>
  <si>
    <t>www.nhcc.edu/main/Admissions.aspx</t>
  </si>
  <si>
    <t>http://www.nhcc.edu/registration/tuition-payment-information</t>
  </si>
  <si>
    <t>Pine Technical &amp; Community College</t>
  </si>
  <si>
    <t>Pine City</t>
  </si>
  <si>
    <t>www.pine.edu</t>
  </si>
  <si>
    <t>www.pine.edu/financial-aid/</t>
  </si>
  <si>
    <t>www.pine.edu/future-students/</t>
  </si>
  <si>
    <t>http://pine.edu/financial-aid/tuition-and-fees</t>
  </si>
  <si>
    <t>St Cloud Technical and Community College</t>
  </si>
  <si>
    <t>Saint Cloud</t>
  </si>
  <si>
    <t>www.sctcc.edu</t>
  </si>
  <si>
    <t>www.sctcc.edu/financial-aid-basics</t>
  </si>
  <si>
    <t>www.sctcc.edu/admission-basics</t>
  </si>
  <si>
    <t>http://www.sctcc.edu/tuition</t>
  </si>
  <si>
    <t>Saint Paul College</t>
  </si>
  <si>
    <t>www.saintpaul.edu</t>
  </si>
  <si>
    <t>www.saintpaul.edu/currentstudents/Pages/FinancialAid.aspx</t>
  </si>
  <si>
    <t>www.saintpaul.edu/prospectivestudents/Pages/gettingstarted.aspx</t>
  </si>
  <si>
    <t>http://www.saintpaul.edu/prospectivestudents/Pages/TuitionFees.aspx</t>
  </si>
  <si>
    <t>Minnesota State College-Southeast Technical</t>
  </si>
  <si>
    <t>www.southeastmn.edu</t>
  </si>
  <si>
    <t>www.southeastmn.edu/become_a_student/finaid.aspx</t>
  </si>
  <si>
    <t>www.southeastmn.edu/become_a_student/index.aspx</t>
  </si>
  <si>
    <t>file:///C:/Users/Mandy/Downloads/Costsheet2016_17.pdf</t>
  </si>
  <si>
    <t>Comments</t>
  </si>
  <si>
    <t>BA Programs</t>
  </si>
  <si>
    <t>0.01-20</t>
  </si>
  <si>
    <t>100.01-200</t>
  </si>
  <si>
    <t>1000.01-2000</t>
  </si>
  <si>
    <t>20.01-50</t>
  </si>
  <si>
    <t>200.01-300</t>
  </si>
  <si>
    <t>2000.01-5000</t>
  </si>
  <si>
    <t>300.01-500</t>
  </si>
  <si>
    <t>50.01-100</t>
  </si>
  <si>
    <t>500.01-1000</t>
  </si>
  <si>
    <t>5000.01-10000</t>
  </si>
  <si>
    <t>UnitID</t>
  </si>
  <si>
    <t>state</t>
  </si>
  <si>
    <t>system</t>
  </si>
  <si>
    <t>sector</t>
  </si>
  <si>
    <t>college</t>
  </si>
  <si>
    <t>city</t>
  </si>
  <si>
    <t>website</t>
  </si>
  <si>
    <t>finaidweb</t>
  </si>
  <si>
    <t>admweb</t>
  </si>
  <si>
    <t>enrollment</t>
  </si>
  <si>
    <t>semtype</t>
  </si>
  <si>
    <t>stutype</t>
  </si>
  <si>
    <t>term</t>
  </si>
  <si>
    <t>tuitionpage1</t>
  </si>
  <si>
    <t>tuitionpage2</t>
  </si>
  <si>
    <t>3cr</t>
  </si>
  <si>
    <t>6cr</t>
  </si>
  <si>
    <t>9cr</t>
  </si>
  <si>
    <t>12cr</t>
  </si>
  <si>
    <t>15cr</t>
  </si>
  <si>
    <t>18cr</t>
  </si>
  <si>
    <t>appliesto</t>
  </si>
  <si>
    <t>flatrate</t>
  </si>
  <si>
    <t>bottom</t>
  </si>
  <si>
    <t>top</t>
  </si>
  <si>
    <t>addlcourscost</t>
  </si>
  <si>
    <t>flatlinear</t>
  </si>
  <si>
    <t>weightedextracost</t>
  </si>
  <si>
    <t>extrarange</t>
  </si>
  <si>
    <t>tuitionsavings</t>
  </si>
  <si>
    <t>Flat</t>
  </si>
  <si>
    <t>Not flat</t>
  </si>
  <si>
    <t>http://www.iuk.edu/bursar/tuition-and-fees/previous-term-fees/fall-2016-spring-2017-fees.php</t>
  </si>
  <si>
    <t>https://bursar.iupui.edu/apps/bandedcostestimator.aspx</t>
  </si>
  <si>
    <t>Particular major: All other UG programs</t>
  </si>
  <si>
    <t>Lower division</t>
  </si>
  <si>
    <t>http://catalog.vinu.edu/content.php?catoid=25&amp;navoid=2078</t>
  </si>
  <si>
    <t>http://www.iun.edu/bursar/</t>
  </si>
  <si>
    <t>http://www.purdue.edu/bursar/tuition/feerates/2016-2017/underGraduate/partTime.html</t>
  </si>
  <si>
    <t>https://www.ius.edu/bursar/tuition-fees/</t>
  </si>
  <si>
    <t>Purdue University-Northwest</t>
  </si>
  <si>
    <t>https://bursar.indiana.edu/tuition-fees/fees-semester.html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</si>
</sst>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4" x14ac:knownFonts="1">
    <font>
      <sz val="11"/>
      <color theme="1"/>
      <name val="Calibri"/>
      <family val="2"/>
      <scheme val="minor"/>
    </font>
    <font>
      <u/>
      <sz val="11"/>
      <color theme="10"/>
      <name val="Calibri"/>
      <family val="2"/>
      <scheme val="minor"/>
    </font>
    <font>
      <sz val="11"/>
      <color theme="1"/>
      <name val="Calibri"/>
      <family val="2"/>
      <scheme val="minor"/>
    </font>
    <font>
      <sz val="11"/>
      <color rgb="FFFF0000"/>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1" fillId="0" borderId="0" applyNumberForma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9">
    <xf numFmtId="0" fontId="0" fillId="0" borderId="0" xfId="0"/>
    <xf numFmtId="0" fontId="1" fillId="0" borderId="0" xfId="1"/>
    <xf numFmtId="0" fontId="0" fillId="0" borderId="0" xfId="0" applyAlignment="1">
      <alignment wrapText="1"/>
    </xf>
    <xf numFmtId="164" fontId="0" fillId="0" borderId="0" xfId="3" applyNumberFormat="1" applyFont="1"/>
    <xf numFmtId="43" fontId="0" fillId="0" borderId="0" xfId="2" applyFont="1"/>
    <xf numFmtId="6" fontId="0" fillId="0" borderId="0" xfId="0" applyNumberFormat="1"/>
    <xf numFmtId="44" fontId="0" fillId="0" borderId="0" xfId="0" applyNumberFormat="1"/>
    <xf numFmtId="164" fontId="3" fillId="0" borderId="0" xfId="3" applyNumberFormat="1" applyFont="1"/>
    <xf numFmtId="0" fontId="3" fillId="0" borderId="0" xfId="0" applyFont="1"/>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ursar.indiana.edu/tuition-fees/fees-semester.html" TargetMode="External"/><Relationship Id="rId3" Type="http://schemas.openxmlformats.org/officeDocument/2006/relationships/hyperlink" Target="http://www.iuk.edu/bursar/tuition-and-fees/previous-term-fees/fall-2016-spring-2017-fees.php" TargetMode="External"/><Relationship Id="rId7" Type="http://schemas.openxmlformats.org/officeDocument/2006/relationships/hyperlink" Target="http://www.purduecal.edu/ofasa/" TargetMode="External"/><Relationship Id="rId2" Type="http://schemas.openxmlformats.org/officeDocument/2006/relationships/hyperlink" Target="http://www.iue.edu/admissions/costs/tuition.php|" TargetMode="External"/><Relationship Id="rId1" Type="http://schemas.openxmlformats.org/officeDocument/2006/relationships/hyperlink" Target="http://www.bemidjistate.edu/admissions/undergraduate/tuition-aid/" TargetMode="External"/><Relationship Id="rId6" Type="http://schemas.openxmlformats.org/officeDocument/2006/relationships/hyperlink" Target="https://www.iusb.edu/bursar/tuition_and_fee_rates/2016-2017-fees.php" TargetMode="External"/><Relationship Id="rId5" Type="http://schemas.openxmlformats.org/officeDocument/2006/relationships/hyperlink" Target="http://www.iun.edu/bursar/" TargetMode="External"/><Relationship Id="rId4" Type="http://schemas.openxmlformats.org/officeDocument/2006/relationships/hyperlink" Target="https://sitecorecms.bsu.edu/-/media/www/departmentalcontent/bursar/pdf/undergraduate%20tuition%20201617%20june162016rev.pdf|" TargetMode="External"/><Relationship Id="rId9" Type="http://schemas.openxmlformats.org/officeDocument/2006/relationships/hyperlink" Target="https://www.usi.edu/admissions/tuition-fe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68"/>
  <sheetViews>
    <sheetView tabSelected="1" workbookViewId="0">
      <selection activeCell="A1068" sqref="A1068"/>
    </sheetView>
  </sheetViews>
  <sheetFormatPr defaultRowHeight="15" x14ac:dyDescent="0.25"/>
  <cols>
    <col min="5" max="5" width="22.42578125" customWidth="1"/>
    <col min="14" max="14" width="28.5703125" customWidth="1"/>
    <col min="16" max="21" width="11.140625" bestFit="1" customWidth="1"/>
    <col min="29" max="29" width="15.28515625" bestFit="1" customWidth="1"/>
    <col min="31" max="31" width="12" customWidth="1"/>
  </cols>
  <sheetData>
    <row r="1" spans="1:31" s="2" customFormat="1" ht="30" x14ac:dyDescent="0.25">
      <c r="A1" s="2" t="s">
        <v>6686</v>
      </c>
      <c r="B1" s="2" t="s">
        <v>6687</v>
      </c>
      <c r="C1" s="2" t="s">
        <v>6688</v>
      </c>
      <c r="D1" s="2" t="s">
        <v>6689</v>
      </c>
      <c r="E1" s="2" t="s">
        <v>6690</v>
      </c>
      <c r="F1" s="2" t="s">
        <v>6691</v>
      </c>
      <c r="G1" s="2" t="s">
        <v>6692</v>
      </c>
      <c r="H1" s="2" t="s">
        <v>6693</v>
      </c>
      <c r="I1" s="2" t="s">
        <v>6694</v>
      </c>
      <c r="J1" s="2" t="s">
        <v>6695</v>
      </c>
      <c r="K1" s="2" t="s">
        <v>6696</v>
      </c>
      <c r="L1" s="2" t="s">
        <v>6697</v>
      </c>
      <c r="M1" s="2" t="s">
        <v>6698</v>
      </c>
      <c r="N1" s="2" t="s">
        <v>6699</v>
      </c>
      <c r="O1" s="2" t="s">
        <v>6700</v>
      </c>
      <c r="P1" s="2" t="s">
        <v>6701</v>
      </c>
      <c r="Q1" s="2" t="s">
        <v>6702</v>
      </c>
      <c r="R1" s="2" t="s">
        <v>6703</v>
      </c>
      <c r="S1" s="2" t="s">
        <v>6704</v>
      </c>
      <c r="T1" s="2" t="s">
        <v>6705</v>
      </c>
      <c r="U1" s="2" t="s">
        <v>6706</v>
      </c>
      <c r="V1" s="2" t="s">
        <v>6707</v>
      </c>
      <c r="W1" s="2" t="s">
        <v>6708</v>
      </c>
      <c r="X1" s="2" t="s">
        <v>6709</v>
      </c>
      <c r="Y1" s="2" t="s">
        <v>6710</v>
      </c>
      <c r="Z1" s="2" t="s">
        <v>6674</v>
      </c>
      <c r="AA1" s="2" t="s">
        <v>6711</v>
      </c>
      <c r="AB1" s="2" t="s">
        <v>6712</v>
      </c>
      <c r="AC1" s="2" t="s">
        <v>6713</v>
      </c>
      <c r="AD1" s="2" t="s">
        <v>6714</v>
      </c>
      <c r="AE1" s="2" t="s">
        <v>6715</v>
      </c>
    </row>
    <row r="2" spans="1:31" x14ac:dyDescent="0.25">
      <c r="A2">
        <v>144184</v>
      </c>
      <c r="B2" t="s">
        <v>59</v>
      </c>
      <c r="C2" t="s">
        <v>2952</v>
      </c>
      <c r="D2">
        <v>4</v>
      </c>
      <c r="E2" t="s">
        <v>4159</v>
      </c>
      <c r="F2" t="s">
        <v>57</v>
      </c>
      <c r="G2" t="s">
        <v>4158</v>
      </c>
      <c r="H2" t="s">
        <v>4157</v>
      </c>
      <c r="I2" t="s">
        <v>4156</v>
      </c>
      <c r="J2">
        <v>10601</v>
      </c>
      <c r="K2" t="s">
        <v>7</v>
      </c>
      <c r="L2" t="s">
        <v>6</v>
      </c>
      <c r="M2" t="s">
        <v>5</v>
      </c>
      <c r="N2" t="s">
        <v>4155</v>
      </c>
      <c r="O2" t="s">
        <v>0</v>
      </c>
      <c r="P2" s="3">
        <v>898.5</v>
      </c>
      <c r="Q2" s="3">
        <v>1678.5</v>
      </c>
      <c r="R2" s="3">
        <v>1678.5</v>
      </c>
      <c r="S2" s="3">
        <v>2754.5</v>
      </c>
      <c r="T2" s="3">
        <v>2754.5</v>
      </c>
      <c r="U2" s="3">
        <v>2754.5</v>
      </c>
      <c r="V2" t="s">
        <v>46</v>
      </c>
      <c r="W2" t="s">
        <v>29</v>
      </c>
      <c r="X2">
        <v>12</v>
      </c>
      <c r="Y2" t="s">
        <v>1</v>
      </c>
      <c r="Z2" t="s">
        <v>4154</v>
      </c>
      <c r="AA2">
        <v>0</v>
      </c>
      <c r="AB2" t="s">
        <v>6716</v>
      </c>
      <c r="AC2" s="4">
        <v>0</v>
      </c>
      <c r="AD2" s="5">
        <v>0</v>
      </c>
      <c r="AE2" s="6">
        <v>688.625</v>
      </c>
    </row>
    <row r="3" spans="1:31" x14ac:dyDescent="0.25">
      <c r="A3">
        <v>144218</v>
      </c>
      <c r="B3" t="s">
        <v>59</v>
      </c>
      <c r="C3" t="s">
        <v>2952</v>
      </c>
      <c r="D3">
        <v>4</v>
      </c>
      <c r="E3" t="s">
        <v>4153</v>
      </c>
      <c r="F3" t="s">
        <v>57</v>
      </c>
      <c r="G3" t="s">
        <v>4152</v>
      </c>
      <c r="H3" t="s">
        <v>4151</v>
      </c>
      <c r="I3" t="s">
        <v>4150</v>
      </c>
      <c r="J3">
        <v>12146</v>
      </c>
      <c r="K3" t="s">
        <v>7</v>
      </c>
      <c r="L3" t="s">
        <v>6</v>
      </c>
      <c r="M3" t="s">
        <v>5</v>
      </c>
      <c r="N3" t="s">
        <v>4149</v>
      </c>
      <c r="O3" t="s">
        <v>4148</v>
      </c>
      <c r="P3" s="3">
        <v>898.5</v>
      </c>
      <c r="Q3" s="3">
        <v>1678.5</v>
      </c>
      <c r="R3" s="3">
        <v>1678.5</v>
      </c>
      <c r="S3" s="3">
        <v>2754.5</v>
      </c>
      <c r="T3" s="3">
        <v>2754.5</v>
      </c>
      <c r="U3" s="3">
        <v>2754.5</v>
      </c>
      <c r="V3" t="s">
        <v>46</v>
      </c>
      <c r="W3" t="s">
        <v>29</v>
      </c>
      <c r="X3">
        <v>12</v>
      </c>
      <c r="Y3" t="s">
        <v>1</v>
      </c>
      <c r="Z3" t="s">
        <v>4147</v>
      </c>
      <c r="AA3">
        <v>0</v>
      </c>
      <c r="AB3" t="s">
        <v>6716</v>
      </c>
      <c r="AC3" s="4">
        <v>0</v>
      </c>
      <c r="AD3" s="5">
        <v>0</v>
      </c>
      <c r="AE3" s="6">
        <v>688.625</v>
      </c>
    </row>
    <row r="4" spans="1:31" x14ac:dyDescent="0.25">
      <c r="A4">
        <v>144157</v>
      </c>
      <c r="B4" t="s">
        <v>59</v>
      </c>
      <c r="C4" t="s">
        <v>2952</v>
      </c>
      <c r="D4">
        <v>4</v>
      </c>
      <c r="E4" t="s">
        <v>4146</v>
      </c>
      <c r="F4" t="s">
        <v>57</v>
      </c>
      <c r="G4" t="s">
        <v>4145</v>
      </c>
      <c r="H4" t="s">
        <v>4144</v>
      </c>
      <c r="I4" t="s">
        <v>4143</v>
      </c>
      <c r="J4">
        <v>5313</v>
      </c>
      <c r="K4" t="s">
        <v>7</v>
      </c>
      <c r="L4" t="s">
        <v>6</v>
      </c>
      <c r="M4" t="s">
        <v>5</v>
      </c>
      <c r="N4" t="s">
        <v>4142</v>
      </c>
      <c r="O4" t="s">
        <v>0</v>
      </c>
      <c r="P4" s="3">
        <v>599</v>
      </c>
      <c r="Q4" s="3">
        <v>1069</v>
      </c>
      <c r="R4" s="3">
        <v>1069</v>
      </c>
      <c r="S4" s="3">
        <v>1753</v>
      </c>
      <c r="T4" s="3">
        <v>1753</v>
      </c>
      <c r="U4" s="3">
        <v>1753</v>
      </c>
      <c r="V4" t="s">
        <v>46</v>
      </c>
      <c r="W4" t="s">
        <v>29</v>
      </c>
      <c r="X4">
        <v>12</v>
      </c>
      <c r="Y4" t="s">
        <v>1</v>
      </c>
      <c r="Z4" t="s">
        <v>0</v>
      </c>
      <c r="AA4">
        <v>0</v>
      </c>
      <c r="AB4" t="s">
        <v>6716</v>
      </c>
      <c r="AC4" s="4">
        <v>0</v>
      </c>
      <c r="AD4" s="5">
        <v>0</v>
      </c>
      <c r="AE4" s="6">
        <v>438.25</v>
      </c>
    </row>
    <row r="5" spans="1:31" x14ac:dyDescent="0.25">
      <c r="A5">
        <v>129695</v>
      </c>
      <c r="B5" t="s">
        <v>3290</v>
      </c>
      <c r="C5" t="s">
        <v>3289</v>
      </c>
      <c r="D5">
        <v>4</v>
      </c>
      <c r="E5" t="s">
        <v>4127</v>
      </c>
      <c r="F5" t="s">
        <v>1971</v>
      </c>
      <c r="G5" t="s">
        <v>4126</v>
      </c>
      <c r="H5" t="s">
        <v>4125</v>
      </c>
      <c r="I5" t="s">
        <v>4124</v>
      </c>
      <c r="J5">
        <v>7300</v>
      </c>
      <c r="K5" t="s">
        <v>7</v>
      </c>
      <c r="L5" t="s">
        <v>6</v>
      </c>
      <c r="M5" t="s">
        <v>5</v>
      </c>
      <c r="N5" t="s">
        <v>4123</v>
      </c>
      <c r="O5" t="s">
        <v>0</v>
      </c>
      <c r="P5" s="3">
        <v>565</v>
      </c>
      <c r="Q5" s="3">
        <v>1068</v>
      </c>
      <c r="R5" s="3">
        <v>1581</v>
      </c>
      <c r="S5" s="3">
        <v>2104</v>
      </c>
      <c r="T5" s="3">
        <v>2104</v>
      </c>
      <c r="U5" s="3">
        <v>2204</v>
      </c>
      <c r="V5" t="s">
        <v>30</v>
      </c>
      <c r="W5" t="s">
        <v>2</v>
      </c>
      <c r="X5">
        <v>12</v>
      </c>
      <c r="Y5">
        <v>17</v>
      </c>
      <c r="Z5" t="s">
        <v>4122</v>
      </c>
      <c r="AA5">
        <v>0</v>
      </c>
      <c r="AB5" t="s">
        <v>6716</v>
      </c>
      <c r="AC5" s="4">
        <v>0</v>
      </c>
      <c r="AD5" s="5">
        <v>0</v>
      </c>
      <c r="AE5" s="6">
        <v>526</v>
      </c>
    </row>
    <row r="6" spans="1:31" x14ac:dyDescent="0.25">
      <c r="A6">
        <v>129543</v>
      </c>
      <c r="B6" t="s">
        <v>3290</v>
      </c>
      <c r="C6" t="s">
        <v>3289</v>
      </c>
      <c r="D6">
        <v>4</v>
      </c>
      <c r="E6" t="s">
        <v>4121</v>
      </c>
      <c r="F6" t="s">
        <v>4120</v>
      </c>
      <c r="G6" t="s">
        <v>4119</v>
      </c>
      <c r="H6" t="s">
        <v>4118</v>
      </c>
      <c r="I6" t="s">
        <v>4117</v>
      </c>
      <c r="J6">
        <v>5286</v>
      </c>
      <c r="K6" t="s">
        <v>7</v>
      </c>
      <c r="L6" t="s">
        <v>6</v>
      </c>
      <c r="M6" t="s">
        <v>5</v>
      </c>
      <c r="N6" t="s">
        <v>4116</v>
      </c>
      <c r="O6" t="s">
        <v>0</v>
      </c>
      <c r="P6" s="3">
        <v>560</v>
      </c>
      <c r="Q6" s="3">
        <v>1063</v>
      </c>
      <c r="R6" s="3">
        <v>1576</v>
      </c>
      <c r="S6" s="3">
        <v>2094</v>
      </c>
      <c r="T6" s="3">
        <v>2094</v>
      </c>
      <c r="U6" s="3">
        <v>2094</v>
      </c>
      <c r="V6" t="s">
        <v>46</v>
      </c>
      <c r="W6" t="s">
        <v>29</v>
      </c>
      <c r="X6">
        <v>12</v>
      </c>
      <c r="Y6" t="s">
        <v>1</v>
      </c>
      <c r="Z6" t="s">
        <v>0</v>
      </c>
      <c r="AA6">
        <v>0</v>
      </c>
      <c r="AB6" t="s">
        <v>6716</v>
      </c>
      <c r="AC6" s="4">
        <v>0</v>
      </c>
      <c r="AD6" s="5">
        <v>0</v>
      </c>
      <c r="AE6" s="6">
        <v>523.5</v>
      </c>
    </row>
    <row r="7" spans="1:31" x14ac:dyDescent="0.25">
      <c r="A7">
        <v>110592</v>
      </c>
      <c r="B7" t="s">
        <v>27</v>
      </c>
      <c r="C7" t="s">
        <v>163</v>
      </c>
      <c r="D7">
        <v>1</v>
      </c>
      <c r="E7" t="s">
        <v>4115</v>
      </c>
      <c r="F7" t="s">
        <v>3444</v>
      </c>
      <c r="G7" t="s">
        <v>4114</v>
      </c>
      <c r="H7" t="s">
        <v>4113</v>
      </c>
      <c r="I7" t="s">
        <v>4112</v>
      </c>
      <c r="J7">
        <v>20681</v>
      </c>
      <c r="K7" t="s">
        <v>88</v>
      </c>
      <c r="L7" t="s">
        <v>6</v>
      </c>
      <c r="M7" t="s">
        <v>5</v>
      </c>
      <c r="N7" t="s">
        <v>4111</v>
      </c>
      <c r="O7" t="s">
        <v>0</v>
      </c>
      <c r="P7" s="3">
        <v>2028.44</v>
      </c>
      <c r="Q7" s="3">
        <v>2028.44</v>
      </c>
      <c r="R7" s="3">
        <v>3177.44</v>
      </c>
      <c r="S7" s="3">
        <v>3177.44</v>
      </c>
      <c r="T7" s="3">
        <v>3177.44</v>
      </c>
      <c r="U7" s="3">
        <v>3177.44</v>
      </c>
      <c r="V7" t="s">
        <v>46</v>
      </c>
      <c r="W7" t="s">
        <v>29</v>
      </c>
      <c r="X7">
        <v>6.1</v>
      </c>
      <c r="Y7" t="s">
        <v>1</v>
      </c>
      <c r="Z7" t="s">
        <v>4110</v>
      </c>
      <c r="AA7">
        <v>0</v>
      </c>
      <c r="AB7" t="s">
        <v>6716</v>
      </c>
      <c r="AC7" s="4">
        <v>0</v>
      </c>
      <c r="AD7" s="5">
        <v>0</v>
      </c>
      <c r="AE7" s="6">
        <v>794.35999999999967</v>
      </c>
    </row>
    <row r="8" spans="1:31" x14ac:dyDescent="0.25">
      <c r="A8">
        <v>110608</v>
      </c>
      <c r="B8" t="s">
        <v>27</v>
      </c>
      <c r="C8" t="s">
        <v>163</v>
      </c>
      <c r="D8">
        <v>1</v>
      </c>
      <c r="E8" t="s">
        <v>4109</v>
      </c>
      <c r="F8" t="s">
        <v>4108</v>
      </c>
      <c r="G8" t="s">
        <v>4107</v>
      </c>
      <c r="H8" t="s">
        <v>4106</v>
      </c>
      <c r="I8" t="s">
        <v>4105</v>
      </c>
      <c r="J8">
        <v>35616</v>
      </c>
      <c r="K8" t="s">
        <v>7</v>
      </c>
      <c r="L8" t="s">
        <v>6</v>
      </c>
      <c r="M8" t="s">
        <v>5</v>
      </c>
      <c r="N8" t="s">
        <v>4104</v>
      </c>
      <c r="O8" t="s">
        <v>4103</v>
      </c>
      <c r="P8" s="3">
        <v>2142</v>
      </c>
      <c r="Q8" s="3">
        <v>2142</v>
      </c>
      <c r="R8" s="3">
        <v>3291</v>
      </c>
      <c r="S8" s="3">
        <v>3291</v>
      </c>
      <c r="T8" s="3">
        <v>3291</v>
      </c>
      <c r="U8" s="3">
        <v>3291</v>
      </c>
      <c r="V8" t="s">
        <v>46</v>
      </c>
      <c r="W8" t="s">
        <v>29</v>
      </c>
      <c r="X8">
        <v>6.1</v>
      </c>
      <c r="Y8" t="s">
        <v>1</v>
      </c>
      <c r="Z8" t="s">
        <v>4102</v>
      </c>
      <c r="AA8">
        <v>0</v>
      </c>
      <c r="AB8" t="s">
        <v>6716</v>
      </c>
      <c r="AC8" s="4">
        <v>0</v>
      </c>
      <c r="AD8" s="5">
        <v>0</v>
      </c>
      <c r="AE8" s="6">
        <v>822.75</v>
      </c>
    </row>
    <row r="9" spans="1:31" x14ac:dyDescent="0.25">
      <c r="A9">
        <v>110547</v>
      </c>
      <c r="B9" t="s">
        <v>27</v>
      </c>
      <c r="C9" t="s">
        <v>163</v>
      </c>
      <c r="D9">
        <v>1</v>
      </c>
      <c r="E9" t="s">
        <v>4101</v>
      </c>
      <c r="F9" t="s">
        <v>4100</v>
      </c>
      <c r="G9" t="s">
        <v>4099</v>
      </c>
      <c r="H9" t="s">
        <v>4098</v>
      </c>
      <c r="I9" t="s">
        <v>4097</v>
      </c>
      <c r="J9">
        <v>12682</v>
      </c>
      <c r="K9" t="s">
        <v>7</v>
      </c>
      <c r="L9" t="s">
        <v>6</v>
      </c>
      <c r="M9" t="s">
        <v>5</v>
      </c>
      <c r="N9" t="s">
        <v>4096</v>
      </c>
      <c r="O9" t="s">
        <v>4095</v>
      </c>
      <c r="P9" s="3">
        <v>2045</v>
      </c>
      <c r="Q9" s="3">
        <v>2045</v>
      </c>
      <c r="R9" s="3">
        <v>3194</v>
      </c>
      <c r="S9" s="3">
        <v>3194</v>
      </c>
      <c r="T9" s="3">
        <v>3194</v>
      </c>
      <c r="U9" s="3">
        <v>3194</v>
      </c>
      <c r="V9" t="s">
        <v>4094</v>
      </c>
      <c r="W9" t="s">
        <v>29</v>
      </c>
      <c r="X9">
        <v>6.1</v>
      </c>
      <c r="Y9" t="s">
        <v>1</v>
      </c>
      <c r="Z9" t="s">
        <v>4093</v>
      </c>
      <c r="AA9">
        <v>0</v>
      </c>
      <c r="AB9" t="s">
        <v>6716</v>
      </c>
      <c r="AC9" s="4">
        <v>0</v>
      </c>
      <c r="AD9" s="5">
        <v>0</v>
      </c>
      <c r="AE9" s="6">
        <v>798.5</v>
      </c>
    </row>
    <row r="10" spans="1:31" x14ac:dyDescent="0.25">
      <c r="A10">
        <v>110486</v>
      </c>
      <c r="B10" t="s">
        <v>27</v>
      </c>
      <c r="C10" t="s">
        <v>163</v>
      </c>
      <c r="D10">
        <v>1</v>
      </c>
      <c r="E10" t="s">
        <v>4092</v>
      </c>
      <c r="F10" t="s">
        <v>4086</v>
      </c>
      <c r="G10" t="s">
        <v>4091</v>
      </c>
      <c r="H10" t="s">
        <v>4090</v>
      </c>
      <c r="I10" t="s">
        <v>4089</v>
      </c>
      <c r="J10">
        <v>7635</v>
      </c>
      <c r="K10" t="s">
        <v>88</v>
      </c>
      <c r="L10" t="s">
        <v>6</v>
      </c>
      <c r="M10" t="s">
        <v>5</v>
      </c>
      <c r="N10" t="s">
        <v>4088</v>
      </c>
      <c r="O10" t="s">
        <v>0</v>
      </c>
      <c r="P10" s="3">
        <v>3174</v>
      </c>
      <c r="Q10" s="3">
        <v>3174</v>
      </c>
      <c r="R10" s="3">
        <v>5472</v>
      </c>
      <c r="S10" s="3">
        <v>5472</v>
      </c>
      <c r="T10" s="3">
        <v>5472</v>
      </c>
      <c r="U10" s="3">
        <v>5472</v>
      </c>
      <c r="V10" t="s">
        <v>46</v>
      </c>
      <c r="W10" t="s">
        <v>29</v>
      </c>
      <c r="X10">
        <v>6.1</v>
      </c>
      <c r="Y10" t="s">
        <v>1</v>
      </c>
      <c r="Z10" t="s">
        <v>0</v>
      </c>
      <c r="AA10">
        <v>0</v>
      </c>
      <c r="AB10" t="s">
        <v>6716</v>
      </c>
      <c r="AC10" s="4">
        <v>0</v>
      </c>
      <c r="AD10" s="5">
        <v>0</v>
      </c>
      <c r="AE10" s="6">
        <v>1368</v>
      </c>
    </row>
    <row r="11" spans="1:31" x14ac:dyDescent="0.25">
      <c r="A11">
        <v>109785</v>
      </c>
      <c r="B11" t="s">
        <v>27</v>
      </c>
      <c r="D11">
        <v>2</v>
      </c>
      <c r="E11" t="s">
        <v>4080</v>
      </c>
      <c r="F11" t="s">
        <v>4079</v>
      </c>
      <c r="G11" t="s">
        <v>4078</v>
      </c>
      <c r="H11" t="s">
        <v>4077</v>
      </c>
      <c r="I11" t="s">
        <v>4076</v>
      </c>
      <c r="J11">
        <v>5918</v>
      </c>
      <c r="K11" t="s">
        <v>7</v>
      </c>
      <c r="L11" t="s">
        <v>20</v>
      </c>
      <c r="M11" t="s">
        <v>5</v>
      </c>
      <c r="N11" t="s">
        <v>4075</v>
      </c>
      <c r="O11" t="s">
        <v>0</v>
      </c>
      <c r="P11" s="3">
        <v>4733</v>
      </c>
      <c r="Q11" s="3">
        <v>9176</v>
      </c>
      <c r="R11" s="3">
        <v>13909</v>
      </c>
      <c r="S11" s="3">
        <v>17770</v>
      </c>
      <c r="T11" s="3">
        <v>17770</v>
      </c>
      <c r="U11" s="3">
        <v>17770</v>
      </c>
      <c r="V11" t="s">
        <v>46</v>
      </c>
      <c r="W11" t="s">
        <v>29</v>
      </c>
      <c r="X11">
        <v>12</v>
      </c>
      <c r="Y11">
        <v>18</v>
      </c>
      <c r="Z11" t="s">
        <v>4074</v>
      </c>
      <c r="AA11">
        <v>0</v>
      </c>
      <c r="AB11" t="s">
        <v>6716</v>
      </c>
      <c r="AC11" s="4">
        <v>0</v>
      </c>
      <c r="AD11" s="5">
        <v>0</v>
      </c>
      <c r="AE11" s="6">
        <v>4442.5</v>
      </c>
    </row>
    <row r="12" spans="1:31" x14ac:dyDescent="0.25">
      <c r="A12">
        <v>101365</v>
      </c>
      <c r="B12" t="s">
        <v>139</v>
      </c>
      <c r="C12" t="s">
        <v>4061</v>
      </c>
      <c r="D12">
        <v>3</v>
      </c>
      <c r="E12" t="s">
        <v>4060</v>
      </c>
      <c r="F12" t="s">
        <v>3977</v>
      </c>
      <c r="G12" t="s">
        <v>4059</v>
      </c>
      <c r="H12" t="s">
        <v>4059</v>
      </c>
      <c r="I12" t="s">
        <v>4059</v>
      </c>
      <c r="J12">
        <v>305</v>
      </c>
      <c r="K12" t="s">
        <v>7</v>
      </c>
      <c r="L12" t="s">
        <v>20</v>
      </c>
      <c r="M12" t="s">
        <v>5</v>
      </c>
      <c r="N12" t="s">
        <v>4058</v>
      </c>
      <c r="O12" t="s">
        <v>0</v>
      </c>
      <c r="P12" s="3">
        <v>1650</v>
      </c>
      <c r="Q12" s="3">
        <v>3300</v>
      </c>
      <c r="R12" s="3">
        <v>4950</v>
      </c>
      <c r="S12" s="3">
        <v>6280</v>
      </c>
      <c r="T12" s="3">
        <v>6280</v>
      </c>
      <c r="U12" s="3">
        <v>7315</v>
      </c>
      <c r="V12" t="s">
        <v>4057</v>
      </c>
      <c r="W12" t="s">
        <v>29</v>
      </c>
      <c r="X12">
        <v>12</v>
      </c>
      <c r="Y12">
        <v>15</v>
      </c>
      <c r="Z12">
        <v>0</v>
      </c>
      <c r="AA12">
        <v>0</v>
      </c>
      <c r="AB12" t="s">
        <v>6716</v>
      </c>
      <c r="AC12" s="4">
        <v>0</v>
      </c>
      <c r="AD12" s="5">
        <v>0</v>
      </c>
      <c r="AE12" s="6">
        <v>1570</v>
      </c>
    </row>
    <row r="13" spans="1:31" x14ac:dyDescent="0.25">
      <c r="A13">
        <v>100751</v>
      </c>
      <c r="B13" t="s">
        <v>139</v>
      </c>
      <c r="C13" t="s">
        <v>4048</v>
      </c>
      <c r="D13">
        <v>1</v>
      </c>
      <c r="E13" t="s">
        <v>4056</v>
      </c>
      <c r="F13" t="s">
        <v>4055</v>
      </c>
      <c r="G13" t="s">
        <v>4054</v>
      </c>
      <c r="H13" t="s">
        <v>4053</v>
      </c>
      <c r="I13" t="s">
        <v>4052</v>
      </c>
      <c r="J13">
        <v>30752</v>
      </c>
      <c r="K13" t="s">
        <v>7</v>
      </c>
      <c r="L13" t="s">
        <v>6</v>
      </c>
      <c r="M13" t="s">
        <v>5</v>
      </c>
      <c r="N13" t="s">
        <v>4051</v>
      </c>
      <c r="O13" t="s">
        <v>0</v>
      </c>
      <c r="P13" s="3">
        <v>1670</v>
      </c>
      <c r="Q13" s="3">
        <v>3485</v>
      </c>
      <c r="R13" s="3">
        <v>4770</v>
      </c>
      <c r="S13" s="3">
        <v>5235</v>
      </c>
      <c r="T13" s="3">
        <v>5235</v>
      </c>
      <c r="U13" s="3">
        <v>5235</v>
      </c>
      <c r="V13" t="s">
        <v>4050</v>
      </c>
      <c r="W13" t="s">
        <v>29</v>
      </c>
      <c r="X13">
        <v>12</v>
      </c>
      <c r="Y13">
        <v>16</v>
      </c>
      <c r="Z13">
        <v>0</v>
      </c>
      <c r="AA13">
        <v>0</v>
      </c>
      <c r="AB13" t="s">
        <v>6716</v>
      </c>
      <c r="AC13" s="4">
        <v>0</v>
      </c>
      <c r="AD13" s="5">
        <v>0</v>
      </c>
      <c r="AE13" s="6">
        <v>1308.75</v>
      </c>
    </row>
    <row r="14" spans="1:31" x14ac:dyDescent="0.25">
      <c r="A14">
        <v>100706</v>
      </c>
      <c r="B14" t="s">
        <v>139</v>
      </c>
      <c r="C14" t="s">
        <v>4048</v>
      </c>
      <c r="D14">
        <v>1</v>
      </c>
      <c r="E14" t="s">
        <v>4047</v>
      </c>
      <c r="F14" t="s">
        <v>826</v>
      </c>
      <c r="G14" t="s">
        <v>4046</v>
      </c>
      <c r="H14" t="s">
        <v>4045</v>
      </c>
      <c r="I14" t="s">
        <v>4044</v>
      </c>
      <c r="J14">
        <v>5618</v>
      </c>
      <c r="K14" t="s">
        <v>7</v>
      </c>
      <c r="L14" t="s">
        <v>6</v>
      </c>
      <c r="M14" t="s">
        <v>5</v>
      </c>
      <c r="N14" t="s">
        <v>4049</v>
      </c>
      <c r="O14" t="s">
        <v>0</v>
      </c>
      <c r="P14" s="3">
        <v>1203</v>
      </c>
      <c r="Q14" s="3">
        <v>2302</v>
      </c>
      <c r="R14" s="3">
        <v>3400</v>
      </c>
      <c r="S14" s="3">
        <v>4498</v>
      </c>
      <c r="T14" s="3">
        <v>4498</v>
      </c>
      <c r="U14" s="3">
        <v>4498</v>
      </c>
      <c r="V14" t="s">
        <v>46</v>
      </c>
      <c r="W14" t="s">
        <v>29</v>
      </c>
      <c r="X14">
        <v>12</v>
      </c>
      <c r="Y14">
        <v>18</v>
      </c>
      <c r="Z14">
        <v>0</v>
      </c>
      <c r="AA14">
        <v>0</v>
      </c>
      <c r="AB14" t="s">
        <v>6716</v>
      </c>
      <c r="AC14" s="4">
        <v>0</v>
      </c>
      <c r="AD14" s="5">
        <v>0</v>
      </c>
      <c r="AE14" s="6">
        <v>1124.5</v>
      </c>
    </row>
    <row r="15" spans="1:31" x14ac:dyDescent="0.25">
      <c r="A15">
        <v>100654</v>
      </c>
      <c r="B15" t="s">
        <v>139</v>
      </c>
      <c r="D15">
        <v>1</v>
      </c>
      <c r="E15" t="s">
        <v>4043</v>
      </c>
      <c r="F15" t="s">
        <v>2930</v>
      </c>
      <c r="G15" t="s">
        <v>4042</v>
      </c>
      <c r="H15" t="s">
        <v>4041</v>
      </c>
      <c r="I15" t="s">
        <v>4040</v>
      </c>
      <c r="J15">
        <v>4210</v>
      </c>
      <c r="K15" t="s">
        <v>7</v>
      </c>
      <c r="L15" t="s">
        <v>6</v>
      </c>
      <c r="M15" t="s">
        <v>5</v>
      </c>
      <c r="N15" t="s">
        <v>4039</v>
      </c>
      <c r="O15" t="s">
        <v>0</v>
      </c>
      <c r="P15" s="3">
        <v>1412</v>
      </c>
      <c r="Q15" s="3">
        <v>2189</v>
      </c>
      <c r="R15" s="3">
        <v>2966</v>
      </c>
      <c r="S15" s="3">
        <v>4683</v>
      </c>
      <c r="T15" s="3">
        <v>4683</v>
      </c>
      <c r="U15" s="3">
        <v>4683</v>
      </c>
      <c r="V15" t="s">
        <v>4038</v>
      </c>
      <c r="W15" t="s">
        <v>29</v>
      </c>
      <c r="X15">
        <v>12</v>
      </c>
      <c r="Y15">
        <v>18</v>
      </c>
      <c r="Z15">
        <v>0</v>
      </c>
      <c r="AA15">
        <v>0</v>
      </c>
      <c r="AB15" t="s">
        <v>6716</v>
      </c>
      <c r="AC15" s="4">
        <v>0</v>
      </c>
      <c r="AD15" s="5">
        <v>0</v>
      </c>
      <c r="AE15" s="6">
        <v>1170.75</v>
      </c>
    </row>
    <row r="16" spans="1:31" x14ac:dyDescent="0.25">
      <c r="A16">
        <v>100724</v>
      </c>
      <c r="B16" t="s">
        <v>139</v>
      </c>
      <c r="D16">
        <v>1</v>
      </c>
      <c r="E16" t="s">
        <v>4037</v>
      </c>
      <c r="F16" t="s">
        <v>3944</v>
      </c>
      <c r="G16" t="s">
        <v>4036</v>
      </c>
      <c r="H16" t="s">
        <v>4035</v>
      </c>
      <c r="I16" t="s">
        <v>4034</v>
      </c>
      <c r="J16">
        <v>4812</v>
      </c>
      <c r="K16" t="s">
        <v>7</v>
      </c>
      <c r="L16" t="s">
        <v>6</v>
      </c>
      <c r="M16" t="s">
        <v>5</v>
      </c>
      <c r="N16" t="s">
        <v>4033</v>
      </c>
      <c r="O16" t="s">
        <v>4032</v>
      </c>
      <c r="P16" s="3">
        <v>1438</v>
      </c>
      <c r="Q16" s="3">
        <v>2876</v>
      </c>
      <c r="R16" s="3">
        <v>3743</v>
      </c>
      <c r="S16" s="3">
        <v>4610</v>
      </c>
      <c r="T16" s="3">
        <v>4610</v>
      </c>
      <c r="U16" s="3">
        <v>4610</v>
      </c>
      <c r="V16" t="s">
        <v>4031</v>
      </c>
      <c r="W16" t="s">
        <v>29</v>
      </c>
      <c r="X16">
        <v>12</v>
      </c>
      <c r="Y16">
        <v>18</v>
      </c>
      <c r="Z16">
        <v>0</v>
      </c>
      <c r="AA16">
        <v>0</v>
      </c>
      <c r="AB16" t="s">
        <v>6716</v>
      </c>
      <c r="AC16" s="4">
        <v>0</v>
      </c>
      <c r="AD16" s="5">
        <v>0</v>
      </c>
      <c r="AE16" s="6">
        <v>1152.5</v>
      </c>
    </row>
    <row r="17" spans="1:31" x14ac:dyDescent="0.25">
      <c r="A17">
        <v>100858</v>
      </c>
      <c r="B17" t="s">
        <v>139</v>
      </c>
      <c r="C17" t="s">
        <v>4030</v>
      </c>
      <c r="D17">
        <v>1</v>
      </c>
      <c r="E17" t="s">
        <v>4030</v>
      </c>
      <c r="F17" t="s">
        <v>4029</v>
      </c>
      <c r="G17" t="s">
        <v>4028</v>
      </c>
      <c r="H17" t="s">
        <v>4027</v>
      </c>
      <c r="I17" t="s">
        <v>4026</v>
      </c>
      <c r="J17">
        <v>20629</v>
      </c>
      <c r="K17" t="s">
        <v>7</v>
      </c>
      <c r="L17" t="s">
        <v>6</v>
      </c>
      <c r="M17" t="s">
        <v>5</v>
      </c>
      <c r="N17" t="s">
        <v>4025</v>
      </c>
      <c r="O17" t="s">
        <v>4024</v>
      </c>
      <c r="P17" s="3">
        <v>1946</v>
      </c>
      <c r="Q17" s="3">
        <v>3080</v>
      </c>
      <c r="R17" s="3">
        <v>4214</v>
      </c>
      <c r="S17" s="3">
        <v>5348</v>
      </c>
      <c r="T17" s="3">
        <v>5348</v>
      </c>
      <c r="U17" s="3">
        <v>5348</v>
      </c>
      <c r="V17" t="s">
        <v>4023</v>
      </c>
      <c r="W17" t="s">
        <v>29</v>
      </c>
      <c r="X17">
        <v>12</v>
      </c>
      <c r="Y17">
        <v>18</v>
      </c>
      <c r="Z17">
        <v>0</v>
      </c>
      <c r="AA17">
        <v>0</v>
      </c>
      <c r="AB17" t="s">
        <v>6716</v>
      </c>
      <c r="AC17" s="4">
        <v>0</v>
      </c>
      <c r="AD17" s="5">
        <v>0</v>
      </c>
      <c r="AE17" s="6">
        <v>1337</v>
      </c>
    </row>
    <row r="18" spans="1:31" x14ac:dyDescent="0.25">
      <c r="A18">
        <v>104179</v>
      </c>
      <c r="B18" t="s">
        <v>38</v>
      </c>
      <c r="C18" t="s">
        <v>37</v>
      </c>
      <c r="D18">
        <v>1</v>
      </c>
      <c r="E18" t="s">
        <v>3917</v>
      </c>
      <c r="F18" t="s">
        <v>3862</v>
      </c>
      <c r="G18" t="s">
        <v>3916</v>
      </c>
      <c r="H18" t="s">
        <v>3915</v>
      </c>
      <c r="I18" t="s">
        <v>3914</v>
      </c>
      <c r="J18">
        <v>32987</v>
      </c>
      <c r="K18" t="s">
        <v>7</v>
      </c>
      <c r="L18" t="s">
        <v>6</v>
      </c>
      <c r="M18" t="s">
        <v>5</v>
      </c>
      <c r="N18" t="s">
        <v>3913</v>
      </c>
      <c r="O18" t="s">
        <v>0</v>
      </c>
      <c r="P18" s="3">
        <v>1992.75</v>
      </c>
      <c r="Q18" s="3">
        <v>3960.75</v>
      </c>
      <c r="R18" s="3">
        <v>4648.5</v>
      </c>
      <c r="S18" s="3">
        <v>4648.5</v>
      </c>
      <c r="T18" s="3">
        <v>4648.5</v>
      </c>
      <c r="U18" s="3">
        <v>4648.5</v>
      </c>
      <c r="V18" t="s">
        <v>3912</v>
      </c>
      <c r="W18" t="s">
        <v>29</v>
      </c>
      <c r="X18">
        <v>7</v>
      </c>
      <c r="Y18" t="s">
        <v>3911</v>
      </c>
      <c r="Z18" t="s">
        <v>3910</v>
      </c>
      <c r="AA18">
        <v>0</v>
      </c>
      <c r="AB18" t="s">
        <v>6716</v>
      </c>
      <c r="AC18" s="4">
        <v>0</v>
      </c>
      <c r="AD18" s="5">
        <v>0</v>
      </c>
      <c r="AE18" s="6">
        <v>1162.125</v>
      </c>
    </row>
    <row r="19" spans="1:31" x14ac:dyDescent="0.25">
      <c r="A19">
        <v>104717</v>
      </c>
      <c r="B19" t="s">
        <v>38</v>
      </c>
      <c r="D19">
        <v>3</v>
      </c>
      <c r="E19" t="s">
        <v>3887</v>
      </c>
      <c r="F19" t="s">
        <v>122</v>
      </c>
      <c r="G19" t="s">
        <v>3886</v>
      </c>
      <c r="J19">
        <v>39400</v>
      </c>
      <c r="K19" t="s">
        <v>7</v>
      </c>
      <c r="L19" t="s">
        <v>20</v>
      </c>
      <c r="M19" t="s">
        <v>5</v>
      </c>
      <c r="N19" t="s">
        <v>3885</v>
      </c>
      <c r="O19" t="s">
        <v>0</v>
      </c>
      <c r="P19" s="3">
        <v>2062.5</v>
      </c>
      <c r="Q19" s="3">
        <v>4125</v>
      </c>
      <c r="R19" s="3">
        <v>6187.5</v>
      </c>
      <c r="S19" s="3">
        <v>8250</v>
      </c>
      <c r="T19" s="3">
        <v>8250</v>
      </c>
      <c r="U19" s="3">
        <v>8250</v>
      </c>
      <c r="V19" t="s">
        <v>46</v>
      </c>
      <c r="W19" t="s">
        <v>29</v>
      </c>
      <c r="X19">
        <v>12</v>
      </c>
      <c r="Y19">
        <v>18</v>
      </c>
      <c r="Z19" t="s">
        <v>0</v>
      </c>
      <c r="AA19">
        <v>0</v>
      </c>
      <c r="AB19" t="s">
        <v>6716</v>
      </c>
      <c r="AC19" s="4">
        <v>0</v>
      </c>
      <c r="AD19" s="5">
        <v>0</v>
      </c>
      <c r="AE19" s="6">
        <v>2062.5</v>
      </c>
    </row>
    <row r="20" spans="1:31" x14ac:dyDescent="0.25">
      <c r="A20">
        <v>110495</v>
      </c>
      <c r="B20" t="s">
        <v>27</v>
      </c>
      <c r="C20" t="s">
        <v>163</v>
      </c>
      <c r="D20">
        <v>1</v>
      </c>
      <c r="E20" t="s">
        <v>3816</v>
      </c>
      <c r="F20" t="s">
        <v>3815</v>
      </c>
      <c r="G20" t="s">
        <v>3814</v>
      </c>
      <c r="H20" t="s">
        <v>3813</v>
      </c>
      <c r="I20" t="s">
        <v>3812</v>
      </c>
      <c r="J20">
        <v>7847</v>
      </c>
      <c r="K20" t="s">
        <v>7</v>
      </c>
      <c r="L20" t="s">
        <v>6</v>
      </c>
      <c r="M20" t="s">
        <v>5</v>
      </c>
      <c r="N20" t="s">
        <v>3811</v>
      </c>
      <c r="O20" t="s">
        <v>0</v>
      </c>
      <c r="P20" s="3">
        <v>2215</v>
      </c>
      <c r="Q20" s="3">
        <v>2215</v>
      </c>
      <c r="R20" s="3">
        <v>3364</v>
      </c>
      <c r="S20" s="3">
        <v>3364</v>
      </c>
      <c r="T20" s="3">
        <v>3364</v>
      </c>
      <c r="U20" s="3">
        <v>3364</v>
      </c>
      <c r="V20" t="s">
        <v>46</v>
      </c>
      <c r="W20" t="s">
        <v>29</v>
      </c>
      <c r="X20">
        <v>6.1</v>
      </c>
      <c r="Y20" t="s">
        <v>1</v>
      </c>
      <c r="Z20" t="s">
        <v>3810</v>
      </c>
      <c r="AA20">
        <v>0</v>
      </c>
      <c r="AB20" t="s">
        <v>6716</v>
      </c>
      <c r="AC20" s="4">
        <v>0</v>
      </c>
      <c r="AD20" s="5">
        <v>0</v>
      </c>
      <c r="AE20" s="6">
        <v>841</v>
      </c>
    </row>
    <row r="21" spans="1:31" x14ac:dyDescent="0.25">
      <c r="A21">
        <v>110538</v>
      </c>
      <c r="B21" t="s">
        <v>27</v>
      </c>
      <c r="C21" t="s">
        <v>163</v>
      </c>
      <c r="D21">
        <v>1</v>
      </c>
      <c r="E21" t="s">
        <v>3809</v>
      </c>
      <c r="F21" t="s">
        <v>3808</v>
      </c>
      <c r="G21" t="s">
        <v>3807</v>
      </c>
      <c r="H21" t="s">
        <v>3806</v>
      </c>
      <c r="I21" t="s">
        <v>3805</v>
      </c>
      <c r="J21">
        <v>16081</v>
      </c>
      <c r="K21" t="s">
        <v>7</v>
      </c>
      <c r="L21" t="s">
        <v>6</v>
      </c>
      <c r="M21" t="s">
        <v>5</v>
      </c>
      <c r="N21" t="s">
        <v>3804</v>
      </c>
      <c r="O21" t="s">
        <v>0</v>
      </c>
      <c r="P21" s="3">
        <v>2373</v>
      </c>
      <c r="Q21" s="3">
        <v>2373</v>
      </c>
      <c r="R21" s="3">
        <v>3522</v>
      </c>
      <c r="S21" s="3">
        <v>3522</v>
      </c>
      <c r="T21" s="3">
        <v>3522</v>
      </c>
      <c r="U21" s="3">
        <v>3522</v>
      </c>
      <c r="V21" t="s">
        <v>46</v>
      </c>
      <c r="W21" t="s">
        <v>29</v>
      </c>
      <c r="X21">
        <v>0</v>
      </c>
      <c r="Y21" t="s">
        <v>1</v>
      </c>
      <c r="Z21" t="s">
        <v>0</v>
      </c>
      <c r="AA21">
        <v>0</v>
      </c>
      <c r="AB21" t="s">
        <v>6716</v>
      </c>
      <c r="AC21" s="4">
        <v>0</v>
      </c>
      <c r="AD21" s="5">
        <v>0</v>
      </c>
      <c r="AE21" s="6">
        <v>880.5</v>
      </c>
    </row>
    <row r="22" spans="1:31" x14ac:dyDescent="0.25">
      <c r="A22">
        <v>110556</v>
      </c>
      <c r="B22" t="s">
        <v>27</v>
      </c>
      <c r="C22" t="s">
        <v>163</v>
      </c>
      <c r="D22">
        <v>1</v>
      </c>
      <c r="E22" t="s">
        <v>3803</v>
      </c>
      <c r="F22" t="s">
        <v>3802</v>
      </c>
      <c r="G22" t="s">
        <v>3801</v>
      </c>
      <c r="J22">
        <v>20511</v>
      </c>
      <c r="K22" t="s">
        <v>7</v>
      </c>
      <c r="L22" t="s">
        <v>6</v>
      </c>
      <c r="M22" t="s">
        <v>5</v>
      </c>
      <c r="N22" t="s">
        <v>3800</v>
      </c>
      <c r="O22" t="s">
        <v>0</v>
      </c>
      <c r="P22" s="3">
        <v>2009.5</v>
      </c>
      <c r="Q22" s="3">
        <v>2009.5</v>
      </c>
      <c r="R22" s="3">
        <v>3158.5</v>
      </c>
      <c r="S22" s="3">
        <v>3158.5</v>
      </c>
      <c r="T22" s="3">
        <v>3158.5</v>
      </c>
      <c r="U22" s="3">
        <v>3158.5</v>
      </c>
      <c r="V22" t="s">
        <v>101</v>
      </c>
      <c r="W22" t="s">
        <v>29</v>
      </c>
      <c r="X22">
        <v>7</v>
      </c>
      <c r="Y22" t="s">
        <v>1109</v>
      </c>
      <c r="Z22" t="s">
        <v>0</v>
      </c>
      <c r="AA22">
        <v>0</v>
      </c>
      <c r="AB22" t="s">
        <v>6716</v>
      </c>
      <c r="AC22" s="4">
        <v>0</v>
      </c>
      <c r="AD22" s="5">
        <v>0</v>
      </c>
      <c r="AE22" s="6">
        <v>789.625</v>
      </c>
    </row>
    <row r="23" spans="1:31" x14ac:dyDescent="0.25">
      <c r="A23">
        <v>110574</v>
      </c>
      <c r="B23" t="s">
        <v>27</v>
      </c>
      <c r="C23" t="s">
        <v>163</v>
      </c>
      <c r="D23">
        <v>1</v>
      </c>
      <c r="E23" t="s">
        <v>3799</v>
      </c>
      <c r="F23" t="s">
        <v>3756</v>
      </c>
      <c r="G23" t="s">
        <v>3798</v>
      </c>
      <c r="H23" t="s">
        <v>3797</v>
      </c>
      <c r="I23" t="s">
        <v>3796</v>
      </c>
      <c r="J23">
        <v>12340</v>
      </c>
      <c r="K23" t="s">
        <v>88</v>
      </c>
      <c r="L23" t="s">
        <v>6</v>
      </c>
      <c r="M23" t="s">
        <v>5</v>
      </c>
      <c r="N23" t="s">
        <v>3795</v>
      </c>
      <c r="O23" t="s">
        <v>0</v>
      </c>
      <c r="P23" s="3">
        <v>1422</v>
      </c>
      <c r="Q23" s="3">
        <v>1422</v>
      </c>
      <c r="R23" s="3">
        <v>2188</v>
      </c>
      <c r="S23" s="3">
        <v>2188</v>
      </c>
      <c r="T23" s="3">
        <v>2188</v>
      </c>
      <c r="U23" s="3">
        <v>2188</v>
      </c>
      <c r="V23" t="s">
        <v>46</v>
      </c>
      <c r="W23" t="s">
        <v>29</v>
      </c>
      <c r="X23">
        <v>6.1</v>
      </c>
      <c r="Y23" t="s">
        <v>1</v>
      </c>
      <c r="Z23" t="s">
        <v>3794</v>
      </c>
      <c r="AA23">
        <v>0</v>
      </c>
      <c r="AB23" t="s">
        <v>6716</v>
      </c>
      <c r="AC23" s="4">
        <v>0</v>
      </c>
      <c r="AD23" s="5">
        <v>0</v>
      </c>
      <c r="AE23" s="6">
        <v>547</v>
      </c>
    </row>
    <row r="24" spans="1:31" x14ac:dyDescent="0.25">
      <c r="A24">
        <v>110583</v>
      </c>
      <c r="B24" t="s">
        <v>27</v>
      </c>
      <c r="C24" t="s">
        <v>163</v>
      </c>
      <c r="D24">
        <v>1</v>
      </c>
      <c r="E24" t="s">
        <v>3793</v>
      </c>
      <c r="F24" t="s">
        <v>3612</v>
      </c>
      <c r="G24" t="s">
        <v>3792</v>
      </c>
      <c r="H24" t="s">
        <v>3791</v>
      </c>
      <c r="I24" t="s">
        <v>3790</v>
      </c>
      <c r="J24">
        <v>31643</v>
      </c>
      <c r="K24" t="s">
        <v>7</v>
      </c>
      <c r="L24" t="s">
        <v>6</v>
      </c>
      <c r="M24" t="s">
        <v>5</v>
      </c>
      <c r="N24" t="s">
        <v>3789</v>
      </c>
      <c r="O24" t="s">
        <v>0</v>
      </c>
      <c r="P24" s="3">
        <v>2081</v>
      </c>
      <c r="Q24" s="3">
        <v>2081</v>
      </c>
      <c r="R24" s="3">
        <v>3230</v>
      </c>
      <c r="S24" s="3">
        <v>3230</v>
      </c>
      <c r="T24" s="3">
        <v>3230</v>
      </c>
      <c r="U24" s="3">
        <v>3230</v>
      </c>
      <c r="V24" t="s">
        <v>46</v>
      </c>
      <c r="W24" t="s">
        <v>29</v>
      </c>
      <c r="X24">
        <v>7</v>
      </c>
      <c r="Y24" t="s">
        <v>1</v>
      </c>
      <c r="Z24" t="s">
        <v>3788</v>
      </c>
      <c r="AA24">
        <v>0</v>
      </c>
      <c r="AB24" t="s">
        <v>6716</v>
      </c>
      <c r="AC24" s="4">
        <v>0</v>
      </c>
      <c r="AD24" s="5">
        <v>0</v>
      </c>
      <c r="AE24" s="6">
        <v>807.5</v>
      </c>
    </row>
    <row r="25" spans="1:31" x14ac:dyDescent="0.25">
      <c r="A25">
        <v>110617</v>
      </c>
      <c r="B25" t="s">
        <v>27</v>
      </c>
      <c r="C25" t="s">
        <v>163</v>
      </c>
      <c r="D25">
        <v>1</v>
      </c>
      <c r="E25" t="s">
        <v>3787</v>
      </c>
      <c r="F25" t="s">
        <v>3548</v>
      </c>
      <c r="G25" t="s">
        <v>3786</v>
      </c>
      <c r="H25" t="s">
        <v>3785</v>
      </c>
      <c r="I25" t="s">
        <v>3784</v>
      </c>
      <c r="J25">
        <v>26739</v>
      </c>
      <c r="K25" t="s">
        <v>7</v>
      </c>
      <c r="L25" t="s">
        <v>6</v>
      </c>
      <c r="M25" t="s">
        <v>5</v>
      </c>
      <c r="N25" t="s">
        <v>3783</v>
      </c>
      <c r="O25" t="s">
        <v>0</v>
      </c>
      <c r="P25" s="3">
        <v>2301</v>
      </c>
      <c r="Q25" s="3">
        <v>2301</v>
      </c>
      <c r="R25" s="3">
        <v>3450</v>
      </c>
      <c r="S25" s="3">
        <v>3450</v>
      </c>
      <c r="T25" s="3">
        <v>3450</v>
      </c>
      <c r="U25" s="3">
        <v>3450</v>
      </c>
      <c r="V25" t="s">
        <v>46</v>
      </c>
      <c r="W25" t="s">
        <v>29</v>
      </c>
      <c r="X25">
        <v>6.1</v>
      </c>
      <c r="Y25" t="s">
        <v>1</v>
      </c>
      <c r="Z25" t="s">
        <v>3782</v>
      </c>
      <c r="AA25">
        <v>0</v>
      </c>
      <c r="AB25" t="s">
        <v>6716</v>
      </c>
      <c r="AC25" s="4">
        <v>0</v>
      </c>
      <c r="AD25" s="5">
        <v>0</v>
      </c>
      <c r="AE25" s="6">
        <v>862.5</v>
      </c>
    </row>
    <row r="26" spans="1:31" x14ac:dyDescent="0.25">
      <c r="A26">
        <v>110705</v>
      </c>
      <c r="B26" t="s">
        <v>27</v>
      </c>
      <c r="C26" t="s">
        <v>3781</v>
      </c>
      <c r="D26">
        <v>1</v>
      </c>
      <c r="E26" t="s">
        <v>3780</v>
      </c>
      <c r="F26" t="s">
        <v>3486</v>
      </c>
      <c r="G26" t="s">
        <v>3779</v>
      </c>
      <c r="H26" t="s">
        <v>3778</v>
      </c>
      <c r="I26" t="s">
        <v>3777</v>
      </c>
      <c r="J26">
        <v>20238</v>
      </c>
      <c r="K26" t="s">
        <v>88</v>
      </c>
      <c r="L26" t="s">
        <v>6</v>
      </c>
      <c r="M26" t="s">
        <v>5</v>
      </c>
      <c r="N26" t="s">
        <v>3776</v>
      </c>
      <c r="O26" t="s">
        <v>3775</v>
      </c>
      <c r="P26" s="3">
        <v>3601.98</v>
      </c>
      <c r="Q26" s="3">
        <v>3601.98</v>
      </c>
      <c r="R26" s="3">
        <v>3601.98</v>
      </c>
      <c r="S26" s="3">
        <v>4098</v>
      </c>
      <c r="T26" s="3">
        <v>4098</v>
      </c>
      <c r="U26" s="3">
        <v>4098</v>
      </c>
      <c r="V26" t="s">
        <v>46</v>
      </c>
      <c r="W26" t="s">
        <v>29</v>
      </c>
      <c r="X26">
        <v>12</v>
      </c>
      <c r="Y26" t="s">
        <v>1</v>
      </c>
      <c r="Z26" t="s">
        <v>0</v>
      </c>
      <c r="AA26">
        <v>0</v>
      </c>
      <c r="AB26" t="s">
        <v>6716</v>
      </c>
      <c r="AC26" s="4">
        <v>0</v>
      </c>
      <c r="AD26" s="5">
        <v>0</v>
      </c>
      <c r="AE26" s="6">
        <v>1024.5</v>
      </c>
    </row>
    <row r="27" spans="1:31" x14ac:dyDescent="0.25">
      <c r="A27">
        <v>111948</v>
      </c>
      <c r="B27" t="s">
        <v>27</v>
      </c>
      <c r="C27" t="s">
        <v>3744</v>
      </c>
      <c r="D27">
        <v>2</v>
      </c>
      <c r="E27" t="s">
        <v>3744</v>
      </c>
      <c r="F27" t="s">
        <v>3743</v>
      </c>
      <c r="G27" t="s">
        <v>3742</v>
      </c>
      <c r="H27" t="s">
        <v>3741</v>
      </c>
      <c r="I27" t="s">
        <v>3740</v>
      </c>
      <c r="J27">
        <v>6281</v>
      </c>
      <c r="K27" t="s">
        <v>352</v>
      </c>
      <c r="L27" t="s">
        <v>20</v>
      </c>
      <c r="M27" t="s">
        <v>5</v>
      </c>
      <c r="N27" t="s">
        <v>3739</v>
      </c>
      <c r="O27" t="s">
        <v>0</v>
      </c>
      <c r="P27" s="3">
        <v>4745</v>
      </c>
      <c r="Q27" s="3">
        <v>9245</v>
      </c>
      <c r="R27" s="3">
        <v>13745</v>
      </c>
      <c r="S27" s="3">
        <v>24532</v>
      </c>
      <c r="T27" s="3">
        <v>24532</v>
      </c>
      <c r="U27" s="3">
        <v>24532</v>
      </c>
      <c r="V27" t="s">
        <v>46</v>
      </c>
      <c r="W27" t="s">
        <v>29</v>
      </c>
      <c r="X27">
        <v>12</v>
      </c>
      <c r="Y27">
        <v>18</v>
      </c>
      <c r="Z27" t="s">
        <v>0</v>
      </c>
      <c r="AA27">
        <v>0</v>
      </c>
      <c r="AB27" t="s">
        <v>6716</v>
      </c>
      <c r="AC27" s="4">
        <v>0</v>
      </c>
      <c r="AD27" s="5">
        <v>0</v>
      </c>
      <c r="AE27" s="6">
        <v>6133</v>
      </c>
    </row>
    <row r="28" spans="1:31" x14ac:dyDescent="0.25">
      <c r="A28">
        <v>115755</v>
      </c>
      <c r="B28" t="s">
        <v>27</v>
      </c>
      <c r="C28" t="s">
        <v>163</v>
      </c>
      <c r="D28">
        <v>1</v>
      </c>
      <c r="E28" t="s">
        <v>3651</v>
      </c>
      <c r="F28" t="s">
        <v>3650</v>
      </c>
      <c r="G28" t="s">
        <v>3649</v>
      </c>
      <c r="H28" t="s">
        <v>3648</v>
      </c>
      <c r="I28" t="s">
        <v>3647</v>
      </c>
      <c r="J28">
        <v>7983</v>
      </c>
      <c r="K28" t="s">
        <v>7</v>
      </c>
      <c r="L28" t="s">
        <v>6</v>
      </c>
      <c r="M28" t="s">
        <v>5</v>
      </c>
      <c r="N28" t="s">
        <v>3646</v>
      </c>
      <c r="O28" t="s">
        <v>0</v>
      </c>
      <c r="P28" s="3">
        <v>2238</v>
      </c>
      <c r="Q28" s="3">
        <v>2238</v>
      </c>
      <c r="R28" s="3">
        <v>3603</v>
      </c>
      <c r="S28" s="3">
        <v>3603</v>
      </c>
      <c r="T28" s="3">
        <v>3603</v>
      </c>
      <c r="U28" s="3">
        <v>3603</v>
      </c>
      <c r="V28" t="s">
        <v>46</v>
      </c>
      <c r="W28" t="s">
        <v>29</v>
      </c>
      <c r="X28">
        <v>6.1</v>
      </c>
      <c r="Y28" t="s">
        <v>1</v>
      </c>
      <c r="Z28" t="s">
        <v>3645</v>
      </c>
      <c r="AA28">
        <v>0</v>
      </c>
      <c r="AB28" t="s">
        <v>6716</v>
      </c>
      <c r="AC28" s="4">
        <v>0</v>
      </c>
      <c r="AD28" s="5">
        <v>0</v>
      </c>
      <c r="AE28" s="6">
        <v>900.75</v>
      </c>
    </row>
    <row r="29" spans="1:31" x14ac:dyDescent="0.25">
      <c r="A29">
        <v>117140</v>
      </c>
      <c r="B29" t="s">
        <v>27</v>
      </c>
      <c r="D29">
        <v>2</v>
      </c>
      <c r="E29" t="s">
        <v>3624</v>
      </c>
      <c r="F29" t="s">
        <v>3623</v>
      </c>
      <c r="G29" t="s">
        <v>3622</v>
      </c>
      <c r="H29" t="s">
        <v>3621</v>
      </c>
      <c r="I29" t="s">
        <v>3620</v>
      </c>
      <c r="J29">
        <v>5211</v>
      </c>
      <c r="K29" t="s">
        <v>352</v>
      </c>
      <c r="L29" t="s">
        <v>20</v>
      </c>
      <c r="M29" t="s">
        <v>5</v>
      </c>
      <c r="N29" t="s">
        <v>3619</v>
      </c>
      <c r="O29" t="s">
        <v>0</v>
      </c>
      <c r="P29" s="3">
        <v>3405</v>
      </c>
      <c r="Q29" s="3">
        <v>6810</v>
      </c>
      <c r="R29" s="3">
        <v>10215</v>
      </c>
      <c r="S29" s="3">
        <v>19950</v>
      </c>
      <c r="T29" s="3">
        <v>19950</v>
      </c>
      <c r="U29" s="3">
        <v>19950</v>
      </c>
      <c r="V29" t="s">
        <v>30</v>
      </c>
      <c r="W29" t="s">
        <v>29</v>
      </c>
      <c r="X29">
        <v>12</v>
      </c>
      <c r="Y29">
        <v>18</v>
      </c>
      <c r="Z29" t="s">
        <v>3618</v>
      </c>
      <c r="AA29">
        <v>0</v>
      </c>
      <c r="AB29" t="s">
        <v>6716</v>
      </c>
      <c r="AC29" s="4">
        <v>0</v>
      </c>
      <c r="AD29" s="5">
        <v>0</v>
      </c>
      <c r="AE29" s="6">
        <v>4987.5</v>
      </c>
    </row>
    <row r="30" spans="1:31" x14ac:dyDescent="0.25">
      <c r="A30">
        <v>122296</v>
      </c>
      <c r="B30" t="s">
        <v>27</v>
      </c>
      <c r="C30" t="s">
        <v>3536</v>
      </c>
      <c r="D30">
        <v>2</v>
      </c>
      <c r="E30" t="s">
        <v>3535</v>
      </c>
      <c r="F30" t="s">
        <v>3534</v>
      </c>
      <c r="G30" t="s">
        <v>3533</v>
      </c>
      <c r="H30" t="s">
        <v>3532</v>
      </c>
      <c r="I30" t="s">
        <v>3531</v>
      </c>
      <c r="J30">
        <v>601</v>
      </c>
      <c r="K30" t="s">
        <v>1641</v>
      </c>
      <c r="L30" t="s">
        <v>20</v>
      </c>
      <c r="M30" t="s">
        <v>5</v>
      </c>
      <c r="N30" t="s">
        <v>3530</v>
      </c>
      <c r="O30" t="s">
        <v>3529</v>
      </c>
      <c r="P30" s="3">
        <v>5751</v>
      </c>
      <c r="Q30" s="3">
        <v>11502</v>
      </c>
      <c r="R30" s="3">
        <v>17253</v>
      </c>
      <c r="S30" s="3">
        <v>22746</v>
      </c>
      <c r="T30" s="3">
        <v>22746</v>
      </c>
      <c r="U30" s="3">
        <v>22746</v>
      </c>
      <c r="V30" t="s">
        <v>3528</v>
      </c>
      <c r="W30" t="s">
        <v>29</v>
      </c>
      <c r="X30">
        <v>10</v>
      </c>
      <c r="Y30" t="s">
        <v>39</v>
      </c>
      <c r="Z30" t="s">
        <v>3527</v>
      </c>
      <c r="AA30">
        <v>0</v>
      </c>
      <c r="AB30" t="s">
        <v>6716</v>
      </c>
      <c r="AC30" s="4">
        <v>0</v>
      </c>
      <c r="AD30" s="5">
        <v>0</v>
      </c>
      <c r="AE30" s="6">
        <v>5686.5</v>
      </c>
    </row>
    <row r="31" spans="1:31" x14ac:dyDescent="0.25">
      <c r="A31">
        <v>122409</v>
      </c>
      <c r="B31" t="s">
        <v>27</v>
      </c>
      <c r="C31" t="s">
        <v>163</v>
      </c>
      <c r="D31">
        <v>1</v>
      </c>
      <c r="E31" t="s">
        <v>3521</v>
      </c>
      <c r="F31" t="s">
        <v>3520</v>
      </c>
      <c r="G31" t="s">
        <v>3519</v>
      </c>
      <c r="H31" t="s">
        <v>3518</v>
      </c>
      <c r="I31" t="s">
        <v>3517</v>
      </c>
      <c r="J31">
        <v>28394</v>
      </c>
      <c r="K31" t="s">
        <v>7</v>
      </c>
      <c r="L31" t="s">
        <v>6</v>
      </c>
      <c r="M31" t="s">
        <v>5</v>
      </c>
      <c r="N31" t="s">
        <v>3516</v>
      </c>
      <c r="O31" t="s">
        <v>3515</v>
      </c>
      <c r="P31" s="3">
        <v>2393</v>
      </c>
      <c r="Q31" s="3">
        <v>2393</v>
      </c>
      <c r="R31" s="3">
        <v>3542</v>
      </c>
      <c r="S31" s="3">
        <v>3542</v>
      </c>
      <c r="T31" s="3">
        <v>3542</v>
      </c>
      <c r="U31" s="3">
        <v>3542</v>
      </c>
      <c r="V31" t="s">
        <v>30</v>
      </c>
      <c r="W31" t="s">
        <v>29</v>
      </c>
      <c r="X31">
        <v>0</v>
      </c>
      <c r="Y31" t="s">
        <v>39</v>
      </c>
      <c r="Z31" t="s">
        <v>0</v>
      </c>
      <c r="AA31">
        <v>0</v>
      </c>
      <c r="AB31" t="s">
        <v>6716</v>
      </c>
      <c r="AC31" s="4">
        <v>0</v>
      </c>
      <c r="AD31" s="5">
        <v>0</v>
      </c>
      <c r="AE31" s="6">
        <v>885.5</v>
      </c>
    </row>
    <row r="32" spans="1:31" x14ac:dyDescent="0.25">
      <c r="A32">
        <v>122612</v>
      </c>
      <c r="B32" t="s">
        <v>27</v>
      </c>
      <c r="D32">
        <v>2</v>
      </c>
      <c r="E32" t="s">
        <v>3514</v>
      </c>
      <c r="F32" t="s">
        <v>3513</v>
      </c>
      <c r="G32" t="s">
        <v>3512</v>
      </c>
      <c r="H32" t="s">
        <v>3511</v>
      </c>
      <c r="I32" t="s">
        <v>3510</v>
      </c>
      <c r="J32">
        <v>6845</v>
      </c>
      <c r="K32" t="s">
        <v>7</v>
      </c>
      <c r="L32" t="s">
        <v>20</v>
      </c>
      <c r="M32" t="s">
        <v>5</v>
      </c>
      <c r="N32" t="s">
        <v>3509</v>
      </c>
      <c r="O32" t="s">
        <v>0</v>
      </c>
      <c r="P32" s="3">
        <v>4792</v>
      </c>
      <c r="Q32" s="3">
        <v>9487</v>
      </c>
      <c r="R32" s="3">
        <v>14182</v>
      </c>
      <c r="S32" s="3">
        <v>22117</v>
      </c>
      <c r="T32" s="3">
        <v>22117</v>
      </c>
      <c r="U32" s="3">
        <v>22117</v>
      </c>
      <c r="V32" t="s">
        <v>3508</v>
      </c>
      <c r="W32" t="s">
        <v>29</v>
      </c>
      <c r="X32">
        <v>12</v>
      </c>
      <c r="Y32">
        <v>18</v>
      </c>
      <c r="Z32" t="s">
        <v>3507</v>
      </c>
      <c r="AA32">
        <v>0</v>
      </c>
      <c r="AB32" t="s">
        <v>6716</v>
      </c>
      <c r="AC32" s="4">
        <v>0</v>
      </c>
      <c r="AD32" s="5">
        <v>0</v>
      </c>
      <c r="AE32" s="6">
        <v>5529.25</v>
      </c>
    </row>
    <row r="33" spans="1:31" x14ac:dyDescent="0.25">
      <c r="A33">
        <v>122755</v>
      </c>
      <c r="B33" t="s">
        <v>27</v>
      </c>
      <c r="C33" t="s">
        <v>163</v>
      </c>
      <c r="D33">
        <v>1</v>
      </c>
      <c r="E33" t="s">
        <v>3501</v>
      </c>
      <c r="F33" t="s">
        <v>3500</v>
      </c>
      <c r="G33" t="s">
        <v>3499</v>
      </c>
      <c r="H33" t="s">
        <v>3498</v>
      </c>
      <c r="I33" t="s">
        <v>3497</v>
      </c>
      <c r="J33">
        <v>26664</v>
      </c>
      <c r="K33" t="s">
        <v>7</v>
      </c>
      <c r="L33" t="s">
        <v>6</v>
      </c>
      <c r="M33" t="s">
        <v>5</v>
      </c>
      <c r="N33" t="s">
        <v>3496</v>
      </c>
      <c r="O33" t="s">
        <v>0</v>
      </c>
      <c r="P33" s="3">
        <v>2559.5</v>
      </c>
      <c r="Q33" s="3">
        <v>2559.5</v>
      </c>
      <c r="R33" s="3">
        <v>3708.5</v>
      </c>
      <c r="S33" s="3">
        <v>3708.5</v>
      </c>
      <c r="T33" s="3">
        <v>3708.5</v>
      </c>
      <c r="U33" s="3">
        <v>3708.5</v>
      </c>
      <c r="V33" t="s">
        <v>46</v>
      </c>
      <c r="W33" t="s">
        <v>29</v>
      </c>
      <c r="X33">
        <v>1</v>
      </c>
      <c r="Y33">
        <v>6</v>
      </c>
      <c r="Z33" t="s">
        <v>3495</v>
      </c>
      <c r="AA33">
        <v>0</v>
      </c>
      <c r="AB33" t="s">
        <v>6716</v>
      </c>
      <c r="AC33" s="4">
        <v>0</v>
      </c>
      <c r="AD33" s="5">
        <v>0</v>
      </c>
      <c r="AE33" s="6">
        <v>927.125</v>
      </c>
    </row>
    <row r="34" spans="1:31" x14ac:dyDescent="0.25">
      <c r="A34">
        <v>123961</v>
      </c>
      <c r="B34" t="s">
        <v>27</v>
      </c>
      <c r="D34">
        <v>2</v>
      </c>
      <c r="E34" t="s">
        <v>3445</v>
      </c>
      <c r="F34" t="s">
        <v>3444</v>
      </c>
      <c r="G34" t="s">
        <v>3443</v>
      </c>
      <c r="H34" t="s">
        <v>3442</v>
      </c>
      <c r="I34" t="s">
        <v>3441</v>
      </c>
      <c r="J34">
        <v>18739</v>
      </c>
      <c r="K34" t="s">
        <v>7</v>
      </c>
      <c r="L34" t="s">
        <v>20</v>
      </c>
      <c r="M34" t="s">
        <v>5</v>
      </c>
      <c r="N34" t="s">
        <v>3440</v>
      </c>
      <c r="O34" t="s">
        <v>0</v>
      </c>
      <c r="P34" s="3">
        <v>5722</v>
      </c>
      <c r="Q34" s="3">
        <v>10921</v>
      </c>
      <c r="R34" s="3">
        <v>16120</v>
      </c>
      <c r="S34" s="3">
        <v>26244</v>
      </c>
      <c r="T34" s="3">
        <v>26244</v>
      </c>
      <c r="U34" s="3">
        <v>26244</v>
      </c>
      <c r="V34" t="s">
        <v>46</v>
      </c>
      <c r="W34" t="s">
        <v>29</v>
      </c>
      <c r="X34">
        <v>42722</v>
      </c>
      <c r="Y34" t="s">
        <v>1</v>
      </c>
      <c r="Z34" t="s">
        <v>3439</v>
      </c>
      <c r="AA34">
        <v>0</v>
      </c>
      <c r="AB34" t="s">
        <v>6716</v>
      </c>
      <c r="AC34" s="4">
        <v>0</v>
      </c>
      <c r="AD34" s="5">
        <v>0</v>
      </c>
      <c r="AE34" s="6">
        <v>6561</v>
      </c>
    </row>
    <row r="35" spans="1:31" x14ac:dyDescent="0.25">
      <c r="A35">
        <v>126614</v>
      </c>
      <c r="B35" t="s">
        <v>86</v>
      </c>
      <c r="C35" t="s">
        <v>3404</v>
      </c>
      <c r="D35">
        <v>1</v>
      </c>
      <c r="E35" t="s">
        <v>3403</v>
      </c>
      <c r="F35" t="s">
        <v>3402</v>
      </c>
      <c r="G35" t="s">
        <v>3401</v>
      </c>
      <c r="H35" t="s">
        <v>3400</v>
      </c>
      <c r="I35" t="s">
        <v>3399</v>
      </c>
      <c r="J35">
        <v>26557</v>
      </c>
      <c r="K35" t="s">
        <v>7</v>
      </c>
      <c r="L35" t="s">
        <v>6</v>
      </c>
      <c r="M35" t="s">
        <v>5</v>
      </c>
      <c r="N35" t="s">
        <v>3398</v>
      </c>
      <c r="O35" t="s">
        <v>0</v>
      </c>
      <c r="P35" s="3">
        <v>1221</v>
      </c>
      <c r="Q35" s="3">
        <v>2442</v>
      </c>
      <c r="R35" s="3">
        <v>3663</v>
      </c>
      <c r="S35" s="3">
        <v>4884</v>
      </c>
      <c r="T35" s="3">
        <v>4884</v>
      </c>
      <c r="U35" s="3">
        <v>4884</v>
      </c>
      <c r="V35" t="s">
        <v>748</v>
      </c>
      <c r="W35" t="s">
        <v>29</v>
      </c>
      <c r="X35">
        <v>12</v>
      </c>
      <c r="Y35" t="s">
        <v>3397</v>
      </c>
      <c r="Z35" t="s">
        <v>0</v>
      </c>
      <c r="AA35">
        <v>0</v>
      </c>
      <c r="AB35" t="s">
        <v>6716</v>
      </c>
      <c r="AC35" s="4">
        <v>0</v>
      </c>
      <c r="AD35" s="5">
        <v>0</v>
      </c>
      <c r="AE35" s="6">
        <v>1221</v>
      </c>
    </row>
    <row r="36" spans="1:31" x14ac:dyDescent="0.25">
      <c r="A36">
        <v>126669</v>
      </c>
      <c r="B36" t="s">
        <v>86</v>
      </c>
      <c r="D36">
        <v>2</v>
      </c>
      <c r="E36" t="s">
        <v>3396</v>
      </c>
      <c r="F36" t="s">
        <v>3395</v>
      </c>
      <c r="G36" t="s">
        <v>3394</v>
      </c>
      <c r="H36" t="s">
        <v>3393</v>
      </c>
      <c r="I36" t="s">
        <v>3392</v>
      </c>
      <c r="J36">
        <v>5324</v>
      </c>
      <c r="K36" t="s">
        <v>7</v>
      </c>
      <c r="L36" t="s">
        <v>20</v>
      </c>
      <c r="M36" t="s">
        <v>5</v>
      </c>
      <c r="N36" t="s">
        <v>3391</v>
      </c>
      <c r="O36" t="s">
        <v>0</v>
      </c>
      <c r="P36" s="3">
        <v>3865</v>
      </c>
      <c r="Q36" s="3">
        <v>7480</v>
      </c>
      <c r="R36" s="3">
        <v>11095</v>
      </c>
      <c r="S36" s="3">
        <v>14680</v>
      </c>
      <c r="T36" s="3">
        <v>14680</v>
      </c>
      <c r="U36" s="3">
        <v>14680</v>
      </c>
      <c r="V36" t="s">
        <v>46</v>
      </c>
      <c r="W36" t="s">
        <v>29</v>
      </c>
      <c r="X36">
        <v>12</v>
      </c>
      <c r="Y36">
        <v>18</v>
      </c>
      <c r="Z36" t="s">
        <v>0</v>
      </c>
      <c r="AA36">
        <v>0</v>
      </c>
      <c r="AB36" t="s">
        <v>6716</v>
      </c>
      <c r="AC36" s="4">
        <v>0</v>
      </c>
      <c r="AD36" s="5">
        <v>0</v>
      </c>
      <c r="AE36" s="6">
        <v>3670</v>
      </c>
    </row>
    <row r="37" spans="1:31" x14ac:dyDescent="0.25">
      <c r="A37">
        <v>127565</v>
      </c>
      <c r="B37" t="s">
        <v>86</v>
      </c>
      <c r="D37">
        <v>1</v>
      </c>
      <c r="E37" t="s">
        <v>3362</v>
      </c>
      <c r="F37" t="s">
        <v>3361</v>
      </c>
      <c r="G37" t="s">
        <v>3360</v>
      </c>
      <c r="H37" t="s">
        <v>3359</v>
      </c>
      <c r="I37" t="s">
        <v>3358</v>
      </c>
      <c r="J37">
        <v>21196</v>
      </c>
      <c r="K37" t="s">
        <v>7</v>
      </c>
      <c r="L37" t="s">
        <v>6</v>
      </c>
      <c r="M37" t="s">
        <v>5</v>
      </c>
      <c r="N37" t="s">
        <v>3357</v>
      </c>
      <c r="O37" t="s">
        <v>3356</v>
      </c>
      <c r="P37" s="3">
        <v>1074.24</v>
      </c>
      <c r="Q37" s="3">
        <v>1884.58</v>
      </c>
      <c r="R37" s="3">
        <v>3824.44</v>
      </c>
      <c r="S37" s="3">
        <v>4617.6499999999996</v>
      </c>
      <c r="T37" s="3">
        <v>4617.6499999999996</v>
      </c>
      <c r="U37" s="3">
        <v>4617.6499999999996</v>
      </c>
      <c r="V37" t="s">
        <v>3355</v>
      </c>
      <c r="W37" t="s">
        <v>29</v>
      </c>
      <c r="X37">
        <v>12</v>
      </c>
      <c r="Y37">
        <v>18</v>
      </c>
      <c r="Z37" t="s">
        <v>3354</v>
      </c>
      <c r="AA37">
        <v>0</v>
      </c>
      <c r="AB37" t="s">
        <v>6716</v>
      </c>
      <c r="AC37" s="4">
        <v>0</v>
      </c>
      <c r="AD37" s="5">
        <v>0</v>
      </c>
      <c r="AE37" s="6">
        <v>1154.4125000000004</v>
      </c>
    </row>
    <row r="38" spans="1:31" x14ac:dyDescent="0.25">
      <c r="A38">
        <v>128771</v>
      </c>
      <c r="B38" t="s">
        <v>3290</v>
      </c>
      <c r="C38" t="s">
        <v>3289</v>
      </c>
      <c r="D38">
        <v>1</v>
      </c>
      <c r="E38" t="s">
        <v>3312</v>
      </c>
      <c r="F38" t="s">
        <v>3311</v>
      </c>
      <c r="G38" t="s">
        <v>3310</v>
      </c>
      <c r="H38" t="s">
        <v>3309</v>
      </c>
      <c r="I38" t="s">
        <v>3308</v>
      </c>
      <c r="J38">
        <v>9871</v>
      </c>
      <c r="K38" t="s">
        <v>7</v>
      </c>
      <c r="L38" t="s">
        <v>6</v>
      </c>
      <c r="M38" t="s">
        <v>5</v>
      </c>
      <c r="N38" t="s">
        <v>3307</v>
      </c>
      <c r="O38" t="s">
        <v>3306</v>
      </c>
      <c r="P38" s="3">
        <v>1504</v>
      </c>
      <c r="Q38" s="3">
        <v>2950</v>
      </c>
      <c r="R38" s="3">
        <v>4396</v>
      </c>
      <c r="S38" s="3">
        <v>4870.5</v>
      </c>
      <c r="T38" s="3">
        <v>4870.5</v>
      </c>
      <c r="U38" s="3">
        <v>4870.5</v>
      </c>
      <c r="V38" t="s">
        <v>3305</v>
      </c>
      <c r="W38" t="s">
        <v>29</v>
      </c>
      <c r="X38">
        <v>12</v>
      </c>
      <c r="Y38">
        <v>18</v>
      </c>
      <c r="Z38" t="s">
        <v>3304</v>
      </c>
      <c r="AA38">
        <v>0</v>
      </c>
      <c r="AB38" t="s">
        <v>6716</v>
      </c>
      <c r="AC38" s="4">
        <v>0</v>
      </c>
      <c r="AD38" s="5">
        <v>0</v>
      </c>
      <c r="AE38" s="6">
        <v>1217.625</v>
      </c>
    </row>
    <row r="39" spans="1:31" x14ac:dyDescent="0.25">
      <c r="A39">
        <v>129215</v>
      </c>
      <c r="B39" t="s">
        <v>3290</v>
      </c>
      <c r="C39" t="s">
        <v>3289</v>
      </c>
      <c r="D39">
        <v>1</v>
      </c>
      <c r="E39" t="s">
        <v>3303</v>
      </c>
      <c r="F39" t="s">
        <v>3302</v>
      </c>
      <c r="G39" t="s">
        <v>3301</v>
      </c>
      <c r="H39" t="s">
        <v>3300</v>
      </c>
      <c r="I39" t="s">
        <v>3299</v>
      </c>
      <c r="J39">
        <v>5139</v>
      </c>
      <c r="K39" t="s">
        <v>7</v>
      </c>
      <c r="L39" t="s">
        <v>6</v>
      </c>
      <c r="M39" t="s">
        <v>5</v>
      </c>
      <c r="N39" t="s">
        <v>3298</v>
      </c>
      <c r="O39" t="s">
        <v>3297</v>
      </c>
      <c r="P39" s="3">
        <v>1470</v>
      </c>
      <c r="Q39" s="3">
        <v>2940</v>
      </c>
      <c r="R39" s="3">
        <v>4410</v>
      </c>
      <c r="S39" s="3">
        <v>5250</v>
      </c>
      <c r="T39" s="3">
        <v>5250</v>
      </c>
      <c r="U39" s="3">
        <v>5250</v>
      </c>
      <c r="V39" t="s">
        <v>46</v>
      </c>
      <c r="W39" t="s">
        <v>29</v>
      </c>
      <c r="X39">
        <v>12</v>
      </c>
      <c r="Y39">
        <v>18</v>
      </c>
      <c r="Z39" t="s">
        <v>0</v>
      </c>
      <c r="AA39">
        <v>0</v>
      </c>
      <c r="AB39" t="s">
        <v>6716</v>
      </c>
      <c r="AC39" s="4">
        <v>0</v>
      </c>
      <c r="AD39" s="5">
        <v>0</v>
      </c>
      <c r="AE39" s="6">
        <v>1312.5</v>
      </c>
    </row>
    <row r="40" spans="1:31" x14ac:dyDescent="0.25">
      <c r="A40">
        <v>129525</v>
      </c>
      <c r="B40" t="s">
        <v>3290</v>
      </c>
      <c r="D40">
        <v>2</v>
      </c>
      <c r="E40" t="s">
        <v>3296</v>
      </c>
      <c r="F40" t="s">
        <v>3295</v>
      </c>
      <c r="G40" t="s">
        <v>3294</v>
      </c>
      <c r="H40" t="s">
        <v>3293</v>
      </c>
      <c r="I40" t="s">
        <v>3292</v>
      </c>
      <c r="J40">
        <v>5180</v>
      </c>
      <c r="K40" t="s">
        <v>7</v>
      </c>
      <c r="L40" t="s">
        <v>20</v>
      </c>
      <c r="M40" t="s">
        <v>5</v>
      </c>
      <c r="N40" t="s">
        <v>3291</v>
      </c>
      <c r="O40" t="s">
        <v>0</v>
      </c>
      <c r="P40" s="3">
        <v>1620</v>
      </c>
      <c r="Q40" s="3">
        <v>3240</v>
      </c>
      <c r="R40" s="3">
        <v>4860</v>
      </c>
      <c r="S40" s="3">
        <v>17518</v>
      </c>
      <c r="T40" s="3">
        <v>17518</v>
      </c>
      <c r="U40" s="3">
        <v>17518</v>
      </c>
      <c r="V40" t="s">
        <v>46</v>
      </c>
      <c r="W40" t="s">
        <v>29</v>
      </c>
      <c r="X40">
        <v>12</v>
      </c>
      <c r="Y40">
        <v>18</v>
      </c>
      <c r="Z40" t="s">
        <v>0</v>
      </c>
      <c r="AA40">
        <v>0</v>
      </c>
      <c r="AB40" t="s">
        <v>6716</v>
      </c>
      <c r="AC40" s="4">
        <v>0</v>
      </c>
      <c r="AD40" s="5">
        <v>0</v>
      </c>
      <c r="AE40" s="6">
        <v>4379.5</v>
      </c>
    </row>
    <row r="41" spans="1:31" x14ac:dyDescent="0.25">
      <c r="A41">
        <v>130396</v>
      </c>
      <c r="B41" t="s">
        <v>3290</v>
      </c>
      <c r="C41" t="s">
        <v>3289</v>
      </c>
      <c r="D41">
        <v>4</v>
      </c>
      <c r="E41" t="s">
        <v>3288</v>
      </c>
      <c r="F41" t="s">
        <v>3287</v>
      </c>
      <c r="G41" t="s">
        <v>3286</v>
      </c>
      <c r="H41" t="s">
        <v>3285</v>
      </c>
      <c r="I41" t="s">
        <v>3284</v>
      </c>
      <c r="J41">
        <v>8200</v>
      </c>
      <c r="K41" t="s">
        <v>7</v>
      </c>
      <c r="L41" t="s">
        <v>6</v>
      </c>
      <c r="M41" t="s">
        <v>5</v>
      </c>
      <c r="N41" t="s">
        <v>3283</v>
      </c>
      <c r="O41" t="s">
        <v>0</v>
      </c>
      <c r="P41" s="3">
        <v>555</v>
      </c>
      <c r="Q41" s="3">
        <v>1058</v>
      </c>
      <c r="R41" s="3">
        <v>1571</v>
      </c>
      <c r="S41" s="3">
        <v>2084</v>
      </c>
      <c r="T41" s="3">
        <v>2084</v>
      </c>
      <c r="U41" s="3">
        <v>2084</v>
      </c>
      <c r="V41" t="s">
        <v>101</v>
      </c>
      <c r="W41" t="s">
        <v>29</v>
      </c>
      <c r="X41">
        <v>12</v>
      </c>
      <c r="Y41" t="s">
        <v>1109</v>
      </c>
      <c r="Z41" t="s">
        <v>0</v>
      </c>
      <c r="AA41">
        <v>0</v>
      </c>
      <c r="AB41" t="s">
        <v>6716</v>
      </c>
      <c r="AC41" s="4">
        <v>0</v>
      </c>
      <c r="AD41" s="5">
        <v>0</v>
      </c>
      <c r="AE41" s="6">
        <v>521</v>
      </c>
    </row>
    <row r="42" spans="1:31" x14ac:dyDescent="0.25">
      <c r="A42">
        <v>131159</v>
      </c>
      <c r="B42" t="s">
        <v>107</v>
      </c>
      <c r="D42">
        <v>2</v>
      </c>
      <c r="E42" t="s">
        <v>3282</v>
      </c>
      <c r="F42" t="s">
        <v>104</v>
      </c>
      <c r="G42" t="s">
        <v>3281</v>
      </c>
      <c r="H42" t="s">
        <v>3280</v>
      </c>
      <c r="I42" t="s">
        <v>3279</v>
      </c>
      <c r="J42">
        <v>7706</v>
      </c>
      <c r="K42" t="s">
        <v>7</v>
      </c>
      <c r="L42" t="s">
        <v>20</v>
      </c>
      <c r="M42" t="s">
        <v>5</v>
      </c>
      <c r="N42" t="s">
        <v>3278</v>
      </c>
      <c r="O42" t="s">
        <v>0</v>
      </c>
      <c r="P42" s="3">
        <v>4486</v>
      </c>
      <c r="Q42" s="3">
        <v>8887</v>
      </c>
      <c r="R42" s="3">
        <v>13288</v>
      </c>
      <c r="S42" s="3">
        <v>22426.5</v>
      </c>
      <c r="T42" s="3">
        <v>22426.5</v>
      </c>
      <c r="U42" s="3">
        <v>23893.5</v>
      </c>
      <c r="V42" t="s">
        <v>46</v>
      </c>
      <c r="W42" t="s">
        <v>29</v>
      </c>
      <c r="X42">
        <v>12</v>
      </c>
      <c r="Y42">
        <v>17.5</v>
      </c>
      <c r="Z42" t="s">
        <v>0</v>
      </c>
      <c r="AA42">
        <v>0</v>
      </c>
      <c r="AB42" t="s">
        <v>6716</v>
      </c>
      <c r="AC42" s="4">
        <v>0</v>
      </c>
      <c r="AD42" s="5">
        <v>0</v>
      </c>
      <c r="AE42" s="6">
        <v>5606.625</v>
      </c>
    </row>
    <row r="43" spans="1:31" x14ac:dyDescent="0.25">
      <c r="A43">
        <v>131496</v>
      </c>
      <c r="B43" t="s">
        <v>107</v>
      </c>
      <c r="D43">
        <v>2</v>
      </c>
      <c r="E43" t="s">
        <v>3277</v>
      </c>
      <c r="F43" t="s">
        <v>104</v>
      </c>
      <c r="G43" t="s">
        <v>3276</v>
      </c>
      <c r="H43" t="s">
        <v>3275</v>
      </c>
      <c r="I43" t="s">
        <v>3274</v>
      </c>
      <c r="J43">
        <v>7595</v>
      </c>
      <c r="K43" t="s">
        <v>7</v>
      </c>
      <c r="L43" t="s">
        <v>20</v>
      </c>
      <c r="M43" t="s">
        <v>5</v>
      </c>
      <c r="N43" t="s">
        <v>3273</v>
      </c>
      <c r="O43" t="s">
        <v>0</v>
      </c>
      <c r="P43" s="3">
        <v>6535.5</v>
      </c>
      <c r="Q43" s="3">
        <v>12781.5</v>
      </c>
      <c r="R43" s="3">
        <v>19027.5</v>
      </c>
      <c r="S43" s="3">
        <v>25273.5</v>
      </c>
      <c r="T43" s="3">
        <v>25273.5</v>
      </c>
      <c r="U43" s="3">
        <v>25273.5</v>
      </c>
      <c r="V43" t="s">
        <v>101</v>
      </c>
      <c r="W43" t="s">
        <v>29</v>
      </c>
      <c r="X43">
        <v>12</v>
      </c>
      <c r="Y43">
        <v>20</v>
      </c>
      <c r="Z43" t="s">
        <v>0</v>
      </c>
      <c r="AA43">
        <v>0</v>
      </c>
      <c r="AB43" t="s">
        <v>6716</v>
      </c>
      <c r="AC43" s="4">
        <v>0</v>
      </c>
      <c r="AD43" s="5">
        <v>0</v>
      </c>
      <c r="AE43" s="6">
        <v>6318.375</v>
      </c>
    </row>
    <row r="44" spans="1:31" x14ac:dyDescent="0.25">
      <c r="A44">
        <v>136330</v>
      </c>
      <c r="B44" t="s">
        <v>228</v>
      </c>
      <c r="C44" t="s">
        <v>3165</v>
      </c>
      <c r="D44">
        <v>2</v>
      </c>
      <c r="E44" t="s">
        <v>3164</v>
      </c>
      <c r="F44" t="s">
        <v>3163</v>
      </c>
      <c r="G44" t="s">
        <v>3162</v>
      </c>
      <c r="H44" t="s">
        <v>3161</v>
      </c>
      <c r="I44" t="s">
        <v>3160</v>
      </c>
      <c r="J44">
        <v>3021</v>
      </c>
      <c r="K44" t="s">
        <v>7</v>
      </c>
      <c r="L44" t="s">
        <v>20</v>
      </c>
      <c r="M44" t="s">
        <v>5</v>
      </c>
      <c r="N44" t="s">
        <v>3159</v>
      </c>
      <c r="O44" t="s">
        <v>0</v>
      </c>
      <c r="P44" s="3">
        <v>2025</v>
      </c>
      <c r="Q44" s="3">
        <v>4050</v>
      </c>
      <c r="R44" s="3">
        <v>8595</v>
      </c>
      <c r="S44" s="3">
        <v>14050</v>
      </c>
      <c r="T44" s="3">
        <v>14050</v>
      </c>
      <c r="U44" s="3">
        <v>14050</v>
      </c>
      <c r="V44" t="s">
        <v>46</v>
      </c>
      <c r="W44" t="s">
        <v>29</v>
      </c>
      <c r="X44">
        <v>12</v>
      </c>
      <c r="Y44">
        <v>18</v>
      </c>
      <c r="Z44" t="s">
        <v>0</v>
      </c>
      <c r="AA44">
        <v>0</v>
      </c>
      <c r="AB44" t="s">
        <v>6716</v>
      </c>
      <c r="AC44" s="4">
        <v>0</v>
      </c>
      <c r="AD44" s="5">
        <v>0</v>
      </c>
      <c r="AE44" s="6">
        <v>3512.5</v>
      </c>
    </row>
    <row r="45" spans="1:31" x14ac:dyDescent="0.25">
      <c r="A45">
        <v>137847</v>
      </c>
      <c r="B45" t="s">
        <v>228</v>
      </c>
      <c r="D45">
        <v>2</v>
      </c>
      <c r="E45" t="s">
        <v>3117</v>
      </c>
      <c r="F45" t="s">
        <v>3116</v>
      </c>
      <c r="G45" t="s">
        <v>3115</v>
      </c>
      <c r="H45" t="s">
        <v>3114</v>
      </c>
      <c r="I45" t="s">
        <v>3113</v>
      </c>
      <c r="J45">
        <v>6823</v>
      </c>
      <c r="K45" t="s">
        <v>7</v>
      </c>
      <c r="L45" t="s">
        <v>20</v>
      </c>
      <c r="M45" t="s">
        <v>5</v>
      </c>
      <c r="N45" t="s">
        <v>3112</v>
      </c>
      <c r="O45" t="s">
        <v>0</v>
      </c>
      <c r="P45" s="3">
        <v>1690</v>
      </c>
      <c r="Q45" s="3">
        <v>3340</v>
      </c>
      <c r="R45" s="3">
        <v>6692</v>
      </c>
      <c r="S45" s="3">
        <v>13870</v>
      </c>
      <c r="T45" s="3">
        <v>13870</v>
      </c>
      <c r="U45" s="3">
        <v>13870</v>
      </c>
      <c r="V45" t="s">
        <v>46</v>
      </c>
      <c r="W45" t="s">
        <v>29</v>
      </c>
      <c r="X45">
        <v>12</v>
      </c>
      <c r="Y45">
        <v>18</v>
      </c>
      <c r="Z45" t="s">
        <v>0</v>
      </c>
      <c r="AA45">
        <v>0</v>
      </c>
      <c r="AB45" t="s">
        <v>6716</v>
      </c>
      <c r="AC45" s="4">
        <v>0</v>
      </c>
      <c r="AD45" s="5">
        <v>0</v>
      </c>
      <c r="AE45" s="6">
        <v>3467.5</v>
      </c>
    </row>
    <row r="46" spans="1:31" x14ac:dyDescent="0.25">
      <c r="A46">
        <v>138716</v>
      </c>
      <c r="B46" t="s">
        <v>14</v>
      </c>
      <c r="C46" t="s">
        <v>71</v>
      </c>
      <c r="D46">
        <v>1</v>
      </c>
      <c r="E46" t="s">
        <v>3094</v>
      </c>
      <c r="F46" t="s">
        <v>1341</v>
      </c>
      <c r="G46" t="s">
        <v>3093</v>
      </c>
      <c r="H46" t="s">
        <v>3092</v>
      </c>
      <c r="I46" t="s">
        <v>3091</v>
      </c>
      <c r="J46">
        <v>3316</v>
      </c>
      <c r="K46" t="s">
        <v>7</v>
      </c>
      <c r="L46" t="s">
        <v>6</v>
      </c>
      <c r="M46" t="s">
        <v>5</v>
      </c>
      <c r="N46" t="s">
        <v>3090</v>
      </c>
      <c r="O46" t="s">
        <v>0</v>
      </c>
      <c r="P46" s="3">
        <v>1032.51</v>
      </c>
      <c r="Q46" s="3">
        <v>2328.27</v>
      </c>
      <c r="R46" s="3">
        <v>3482.41</v>
      </c>
      <c r="S46" s="3">
        <v>4631.5</v>
      </c>
      <c r="T46" s="3">
        <v>4631.5</v>
      </c>
      <c r="U46" s="3">
        <v>4631.5</v>
      </c>
      <c r="V46" t="s">
        <v>46</v>
      </c>
      <c r="W46" t="s">
        <v>29</v>
      </c>
      <c r="X46">
        <v>12</v>
      </c>
      <c r="Y46" t="s">
        <v>3089</v>
      </c>
      <c r="Z46" t="s">
        <v>0</v>
      </c>
      <c r="AA46">
        <v>0</v>
      </c>
      <c r="AB46" t="s">
        <v>6716</v>
      </c>
      <c r="AC46" s="4">
        <v>0</v>
      </c>
      <c r="AD46" s="5">
        <v>0</v>
      </c>
      <c r="AE46" s="6">
        <v>1157.875</v>
      </c>
    </row>
    <row r="47" spans="1:31" x14ac:dyDescent="0.25">
      <c r="A47">
        <v>139755</v>
      </c>
      <c r="B47" t="s">
        <v>14</v>
      </c>
      <c r="C47" t="s">
        <v>71</v>
      </c>
      <c r="D47">
        <v>1</v>
      </c>
      <c r="E47" t="s">
        <v>3046</v>
      </c>
      <c r="F47" t="s">
        <v>3024</v>
      </c>
      <c r="G47" t="s">
        <v>3045</v>
      </c>
      <c r="H47" t="s">
        <v>3044</v>
      </c>
      <c r="I47" t="s">
        <v>3043</v>
      </c>
      <c r="J47">
        <v>14682</v>
      </c>
      <c r="K47" t="s">
        <v>7</v>
      </c>
      <c r="L47" t="s">
        <v>6</v>
      </c>
      <c r="M47" t="s">
        <v>5</v>
      </c>
      <c r="N47" t="s">
        <v>3042</v>
      </c>
      <c r="O47" t="s">
        <v>3041</v>
      </c>
      <c r="P47" s="3">
        <v>3380</v>
      </c>
      <c r="Q47" s="3">
        <v>4116</v>
      </c>
      <c r="R47" s="3">
        <v>6106</v>
      </c>
      <c r="S47" s="3">
        <v>6106</v>
      </c>
      <c r="T47" s="3">
        <v>6106</v>
      </c>
      <c r="U47" s="3">
        <v>6106</v>
      </c>
      <c r="V47" t="s">
        <v>46</v>
      </c>
      <c r="W47" t="s">
        <v>29</v>
      </c>
      <c r="X47">
        <v>7</v>
      </c>
      <c r="Y47" t="s">
        <v>1</v>
      </c>
      <c r="Z47" t="s">
        <v>3040</v>
      </c>
      <c r="AA47">
        <v>0</v>
      </c>
      <c r="AB47" t="s">
        <v>6716</v>
      </c>
      <c r="AC47" s="4">
        <v>0</v>
      </c>
      <c r="AD47" s="5">
        <v>0</v>
      </c>
      <c r="AE47" s="6">
        <v>1526.5</v>
      </c>
    </row>
    <row r="48" spans="1:31" x14ac:dyDescent="0.25">
      <c r="A48">
        <v>139861</v>
      </c>
      <c r="B48" t="s">
        <v>14</v>
      </c>
      <c r="C48" t="s">
        <v>71</v>
      </c>
      <c r="D48">
        <v>1</v>
      </c>
      <c r="E48" t="s">
        <v>3039</v>
      </c>
      <c r="F48" t="s">
        <v>3038</v>
      </c>
      <c r="G48" t="s">
        <v>3037</v>
      </c>
      <c r="I48" t="s">
        <v>3036</v>
      </c>
      <c r="J48">
        <v>5927</v>
      </c>
      <c r="K48" t="s">
        <v>7</v>
      </c>
      <c r="L48" t="s">
        <v>6</v>
      </c>
      <c r="M48" t="s">
        <v>5</v>
      </c>
      <c r="N48" t="s">
        <v>3035</v>
      </c>
      <c r="O48" t="s">
        <v>3034</v>
      </c>
      <c r="P48" s="3">
        <v>2630.5</v>
      </c>
      <c r="Q48" s="3">
        <v>2952.25</v>
      </c>
      <c r="R48" s="3">
        <v>4601</v>
      </c>
      <c r="S48" s="3">
        <v>4601</v>
      </c>
      <c r="T48" s="3">
        <v>4601</v>
      </c>
      <c r="U48" s="3">
        <v>4601</v>
      </c>
      <c r="V48" t="s">
        <v>3033</v>
      </c>
      <c r="W48" t="s">
        <v>29</v>
      </c>
      <c r="X48">
        <v>42372</v>
      </c>
      <c r="Y48" t="s">
        <v>3032</v>
      </c>
      <c r="Z48" t="s">
        <v>0</v>
      </c>
      <c r="AA48">
        <v>0</v>
      </c>
      <c r="AB48" t="s">
        <v>6716</v>
      </c>
      <c r="AC48" s="4">
        <v>0</v>
      </c>
      <c r="AD48" s="5">
        <v>0</v>
      </c>
      <c r="AE48" s="6">
        <v>1150.25</v>
      </c>
    </row>
    <row r="49" spans="1:31" x14ac:dyDescent="0.25">
      <c r="A49">
        <v>141574</v>
      </c>
      <c r="B49" t="s">
        <v>2993</v>
      </c>
      <c r="C49" t="s">
        <v>3000</v>
      </c>
      <c r="D49">
        <v>1</v>
      </c>
      <c r="E49" t="s">
        <v>2999</v>
      </c>
      <c r="F49" t="s">
        <v>2991</v>
      </c>
      <c r="G49" t="s">
        <v>2998</v>
      </c>
      <c r="H49" t="s">
        <v>2997</v>
      </c>
      <c r="I49" t="s">
        <v>2996</v>
      </c>
      <c r="J49">
        <v>14126</v>
      </c>
      <c r="K49" t="s">
        <v>7</v>
      </c>
      <c r="L49" t="s">
        <v>6</v>
      </c>
      <c r="M49" t="s">
        <v>5</v>
      </c>
      <c r="N49" t="s">
        <v>2995</v>
      </c>
      <c r="O49" t="s">
        <v>2994</v>
      </c>
      <c r="P49" s="3">
        <v>1784</v>
      </c>
      <c r="Q49" s="3">
        <v>3143</v>
      </c>
      <c r="R49" s="3">
        <v>4502</v>
      </c>
      <c r="S49" s="3">
        <v>5866</v>
      </c>
      <c r="T49" s="3">
        <v>5866</v>
      </c>
      <c r="U49" s="3">
        <v>5866</v>
      </c>
      <c r="V49" t="s">
        <v>30</v>
      </c>
      <c r="W49" t="s">
        <v>29</v>
      </c>
      <c r="X49">
        <v>12</v>
      </c>
      <c r="Y49" t="s">
        <v>39</v>
      </c>
      <c r="Z49" t="s">
        <v>0</v>
      </c>
      <c r="AA49">
        <v>0</v>
      </c>
      <c r="AB49" t="s">
        <v>6716</v>
      </c>
      <c r="AC49" s="4">
        <v>0</v>
      </c>
      <c r="AD49" s="5">
        <v>0</v>
      </c>
      <c r="AE49" s="6">
        <v>1466.5</v>
      </c>
    </row>
    <row r="50" spans="1:31" x14ac:dyDescent="0.25">
      <c r="A50">
        <v>141644</v>
      </c>
      <c r="B50" t="s">
        <v>2993</v>
      </c>
      <c r="D50">
        <v>2</v>
      </c>
      <c r="E50" t="s">
        <v>2992</v>
      </c>
      <c r="F50" t="s">
        <v>2991</v>
      </c>
      <c r="G50" t="s">
        <v>2990</v>
      </c>
      <c r="H50" t="s">
        <v>2989</v>
      </c>
      <c r="I50" t="s">
        <v>2988</v>
      </c>
      <c r="J50">
        <v>4835</v>
      </c>
      <c r="K50" t="s">
        <v>7</v>
      </c>
      <c r="L50" t="s">
        <v>20</v>
      </c>
      <c r="M50" t="s">
        <v>5</v>
      </c>
      <c r="N50" t="s">
        <v>2987</v>
      </c>
      <c r="O50" t="s">
        <v>0</v>
      </c>
      <c r="P50" s="3">
        <v>2570</v>
      </c>
      <c r="Q50" s="3">
        <v>4895</v>
      </c>
      <c r="R50" s="3">
        <v>7220</v>
      </c>
      <c r="S50" s="3">
        <v>11900</v>
      </c>
      <c r="T50" s="3">
        <v>11900</v>
      </c>
      <c r="U50" s="3">
        <v>13450</v>
      </c>
      <c r="V50" t="s">
        <v>2986</v>
      </c>
      <c r="W50" t="s">
        <v>29</v>
      </c>
      <c r="X50">
        <v>12</v>
      </c>
      <c r="Y50">
        <v>16</v>
      </c>
      <c r="Z50" t="s">
        <v>0</v>
      </c>
      <c r="AA50">
        <v>0</v>
      </c>
      <c r="AB50" t="s">
        <v>6716</v>
      </c>
      <c r="AC50" s="4">
        <v>0</v>
      </c>
      <c r="AD50" s="5">
        <v>0</v>
      </c>
      <c r="AE50" s="6">
        <v>2975</v>
      </c>
    </row>
    <row r="51" spans="1:31" x14ac:dyDescent="0.25">
      <c r="A51">
        <v>142285</v>
      </c>
      <c r="B51" t="s">
        <v>131</v>
      </c>
      <c r="D51">
        <v>1</v>
      </c>
      <c r="E51" t="s">
        <v>2985</v>
      </c>
      <c r="F51" t="s">
        <v>2984</v>
      </c>
      <c r="G51" t="s">
        <v>2983</v>
      </c>
      <c r="H51" t="s">
        <v>2982</v>
      </c>
      <c r="I51" t="s">
        <v>2981</v>
      </c>
      <c r="J51">
        <v>9283</v>
      </c>
      <c r="K51" t="s">
        <v>7</v>
      </c>
      <c r="L51" t="s">
        <v>6</v>
      </c>
      <c r="M51" t="s">
        <v>5</v>
      </c>
      <c r="N51" t="s">
        <v>2980</v>
      </c>
      <c r="O51" t="s">
        <v>0</v>
      </c>
      <c r="P51" s="3">
        <v>1186</v>
      </c>
      <c r="Q51" s="3">
        <v>2272</v>
      </c>
      <c r="R51" s="3">
        <v>3358</v>
      </c>
      <c r="S51" s="3">
        <v>3716</v>
      </c>
      <c r="T51" s="3">
        <v>3716</v>
      </c>
      <c r="U51" s="3">
        <v>3716</v>
      </c>
      <c r="V51" t="s">
        <v>2979</v>
      </c>
      <c r="W51" t="s">
        <v>29</v>
      </c>
      <c r="X51">
        <v>10</v>
      </c>
      <c r="Y51">
        <v>20</v>
      </c>
      <c r="Z51" t="s">
        <v>2978</v>
      </c>
      <c r="AA51">
        <v>0</v>
      </c>
      <c r="AB51" t="s">
        <v>6716</v>
      </c>
      <c r="AC51" s="4">
        <v>0</v>
      </c>
      <c r="AD51" s="5">
        <v>0</v>
      </c>
      <c r="AE51" s="6">
        <v>929</v>
      </c>
    </row>
    <row r="52" spans="1:31" x14ac:dyDescent="0.25">
      <c r="A52">
        <v>142522</v>
      </c>
      <c r="B52" t="s">
        <v>131</v>
      </c>
      <c r="D52">
        <v>2</v>
      </c>
      <c r="E52" t="s">
        <v>2977</v>
      </c>
      <c r="F52" t="s">
        <v>2976</v>
      </c>
      <c r="G52" t="s">
        <v>2975</v>
      </c>
      <c r="H52" t="s">
        <v>2974</v>
      </c>
      <c r="I52" t="s">
        <v>2973</v>
      </c>
      <c r="J52">
        <v>36624</v>
      </c>
      <c r="K52" t="s">
        <v>7</v>
      </c>
      <c r="L52" t="s">
        <v>20</v>
      </c>
      <c r="M52" t="s">
        <v>5</v>
      </c>
      <c r="N52" t="s">
        <v>2972</v>
      </c>
      <c r="O52" t="s">
        <v>0</v>
      </c>
      <c r="P52" s="3">
        <v>480</v>
      </c>
      <c r="Q52" s="3">
        <v>960</v>
      </c>
      <c r="R52" s="3">
        <v>1440</v>
      </c>
      <c r="S52" s="3">
        <v>1915</v>
      </c>
      <c r="T52" s="3">
        <v>1915</v>
      </c>
      <c r="U52" s="3">
        <v>1915</v>
      </c>
      <c r="V52" t="s">
        <v>46</v>
      </c>
      <c r="W52" t="s">
        <v>29</v>
      </c>
      <c r="X52">
        <v>12</v>
      </c>
      <c r="Y52" t="s">
        <v>1</v>
      </c>
      <c r="Z52" t="s">
        <v>0</v>
      </c>
      <c r="AA52">
        <v>0</v>
      </c>
      <c r="AB52" t="s">
        <v>6716</v>
      </c>
      <c r="AC52" s="4">
        <v>0</v>
      </c>
      <c r="AD52" s="5">
        <v>0</v>
      </c>
      <c r="AE52" s="6">
        <v>478.75</v>
      </c>
    </row>
    <row r="53" spans="1:31" x14ac:dyDescent="0.25">
      <c r="A53">
        <v>144193</v>
      </c>
      <c r="B53" t="s">
        <v>59</v>
      </c>
      <c r="C53" t="s">
        <v>2952</v>
      </c>
      <c r="D53">
        <v>4</v>
      </c>
      <c r="E53" t="s">
        <v>2951</v>
      </c>
      <c r="F53" t="s">
        <v>57</v>
      </c>
      <c r="G53" t="s">
        <v>2950</v>
      </c>
      <c r="H53" t="s">
        <v>2949</v>
      </c>
      <c r="I53" t="s">
        <v>2948</v>
      </c>
      <c r="J53">
        <v>8914</v>
      </c>
      <c r="K53" t="s">
        <v>7</v>
      </c>
      <c r="L53" t="s">
        <v>6</v>
      </c>
      <c r="M53" t="s">
        <v>5</v>
      </c>
      <c r="N53" t="s">
        <v>2947</v>
      </c>
      <c r="O53" t="s">
        <v>0</v>
      </c>
      <c r="P53" s="3">
        <v>599</v>
      </c>
      <c r="Q53" s="3">
        <v>1069</v>
      </c>
      <c r="R53" s="3">
        <v>1069</v>
      </c>
      <c r="S53" s="3">
        <v>1753</v>
      </c>
      <c r="T53" s="3">
        <v>1753</v>
      </c>
      <c r="U53" s="3">
        <v>1753</v>
      </c>
      <c r="V53" t="s">
        <v>2946</v>
      </c>
      <c r="W53" t="s">
        <v>29</v>
      </c>
      <c r="X53" t="s">
        <v>1</v>
      </c>
      <c r="Y53" t="s">
        <v>1</v>
      </c>
      <c r="Z53" t="s">
        <v>2945</v>
      </c>
      <c r="AA53">
        <v>0</v>
      </c>
      <c r="AB53" t="s">
        <v>6716</v>
      </c>
      <c r="AC53" s="4">
        <v>0</v>
      </c>
      <c r="AD53" s="5">
        <v>0</v>
      </c>
      <c r="AE53" s="6">
        <v>438.25</v>
      </c>
    </row>
    <row r="54" spans="1:31" x14ac:dyDescent="0.25">
      <c r="A54">
        <v>144351</v>
      </c>
      <c r="B54" t="s">
        <v>59</v>
      </c>
      <c r="C54" t="s">
        <v>2944</v>
      </c>
      <c r="D54">
        <v>2</v>
      </c>
      <c r="E54" t="s">
        <v>2943</v>
      </c>
      <c r="F54" t="s">
        <v>2942</v>
      </c>
      <c r="G54" t="s">
        <v>2941</v>
      </c>
      <c r="H54" t="s">
        <v>2940</v>
      </c>
      <c r="I54" t="s">
        <v>2939</v>
      </c>
      <c r="J54">
        <v>1538</v>
      </c>
      <c r="K54" t="s">
        <v>7</v>
      </c>
      <c r="L54" t="s">
        <v>20</v>
      </c>
      <c r="M54" t="s">
        <v>5</v>
      </c>
      <c r="N54" t="s">
        <v>2938</v>
      </c>
      <c r="O54" t="s">
        <v>0</v>
      </c>
      <c r="P54" s="3">
        <v>3137</v>
      </c>
      <c r="Q54" s="3">
        <v>5834</v>
      </c>
      <c r="R54" s="3">
        <v>8531</v>
      </c>
      <c r="S54" s="3">
        <v>15320</v>
      </c>
      <c r="T54" s="3">
        <v>15320</v>
      </c>
      <c r="U54" s="3">
        <v>15320</v>
      </c>
      <c r="V54" t="s">
        <v>30</v>
      </c>
      <c r="W54" t="s">
        <v>29</v>
      </c>
      <c r="X54">
        <v>12</v>
      </c>
      <c r="Y54">
        <v>18</v>
      </c>
      <c r="Z54" t="s">
        <v>0</v>
      </c>
      <c r="AA54">
        <v>0</v>
      </c>
      <c r="AB54" t="s">
        <v>6716</v>
      </c>
      <c r="AC54" s="4">
        <v>0</v>
      </c>
      <c r="AD54" s="5">
        <v>0</v>
      </c>
      <c r="AE54" s="6">
        <v>3830</v>
      </c>
    </row>
    <row r="55" spans="1:31" x14ac:dyDescent="0.25">
      <c r="A55">
        <v>147703</v>
      </c>
      <c r="B55" t="s">
        <v>59</v>
      </c>
      <c r="D55">
        <v>1</v>
      </c>
      <c r="E55" t="s">
        <v>2877</v>
      </c>
      <c r="F55" t="s">
        <v>2876</v>
      </c>
      <c r="G55" t="s">
        <v>2875</v>
      </c>
      <c r="H55" t="s">
        <v>2874</v>
      </c>
      <c r="I55" t="s">
        <v>2873</v>
      </c>
      <c r="J55">
        <v>15435</v>
      </c>
      <c r="K55" t="s">
        <v>7</v>
      </c>
      <c r="L55" t="s">
        <v>6</v>
      </c>
      <c r="M55" t="s">
        <v>5</v>
      </c>
      <c r="N55" t="s">
        <v>2872</v>
      </c>
      <c r="O55" t="s">
        <v>2871</v>
      </c>
      <c r="P55" s="3">
        <v>1452.29</v>
      </c>
      <c r="Q55" s="3">
        <v>2779.58</v>
      </c>
      <c r="R55" s="3">
        <v>4231.87</v>
      </c>
      <c r="S55" s="3">
        <v>6111.88</v>
      </c>
      <c r="T55" s="3">
        <v>6111.88</v>
      </c>
      <c r="U55" s="3">
        <v>6111.88</v>
      </c>
      <c r="V55" t="s">
        <v>2424</v>
      </c>
      <c r="W55" t="s">
        <v>29</v>
      </c>
      <c r="X55">
        <v>12</v>
      </c>
      <c r="Y55" t="s">
        <v>1</v>
      </c>
      <c r="Z55" t="s">
        <v>0</v>
      </c>
      <c r="AA55">
        <v>0</v>
      </c>
      <c r="AB55" t="s">
        <v>6716</v>
      </c>
      <c r="AC55" s="4">
        <v>0</v>
      </c>
      <c r="AD55" s="5">
        <v>0</v>
      </c>
      <c r="AE55" s="6">
        <v>1527.9699999999993</v>
      </c>
    </row>
    <row r="56" spans="1:31" x14ac:dyDescent="0.25">
      <c r="A56">
        <v>150136</v>
      </c>
      <c r="B56" t="s">
        <v>2763</v>
      </c>
      <c r="D56">
        <v>1</v>
      </c>
      <c r="E56" t="s">
        <v>2816</v>
      </c>
      <c r="F56" t="s">
        <v>2815</v>
      </c>
      <c r="G56" t="s">
        <v>2814</v>
      </c>
      <c r="H56" t="s">
        <v>2813</v>
      </c>
      <c r="I56" t="s">
        <v>2812</v>
      </c>
      <c r="J56">
        <v>16415</v>
      </c>
      <c r="K56" t="s">
        <v>7</v>
      </c>
      <c r="L56" t="s">
        <v>6</v>
      </c>
      <c r="M56" t="s">
        <v>5</v>
      </c>
      <c r="N56" s="1" t="s">
        <v>2811</v>
      </c>
      <c r="O56" t="s">
        <v>0</v>
      </c>
      <c r="P56">
        <f>(3*296)+29+58</f>
        <v>975</v>
      </c>
      <c r="Q56">
        <f>(6*296)+53+110</f>
        <v>1939</v>
      </c>
      <c r="R56">
        <f>(9*296)+647+76+87+168</f>
        <v>3642</v>
      </c>
      <c r="S56">
        <f>647+76+87+168+3849</f>
        <v>4827</v>
      </c>
      <c r="T56" s="8">
        <f t="shared" ref="T56:U56" si="0">647+76+87+168+3849</f>
        <v>4827</v>
      </c>
      <c r="U56">
        <f t="shared" si="0"/>
        <v>4827</v>
      </c>
      <c r="V56" t="s">
        <v>46</v>
      </c>
      <c r="W56" t="s">
        <v>29</v>
      </c>
      <c r="X56">
        <v>12</v>
      </c>
      <c r="Y56">
        <v>18</v>
      </c>
      <c r="Z56">
        <v>0</v>
      </c>
      <c r="AA56">
        <v>0</v>
      </c>
      <c r="AB56" t="s">
        <v>6716</v>
      </c>
      <c r="AC56" s="4">
        <v>0</v>
      </c>
      <c r="AD56" s="5">
        <v>0</v>
      </c>
      <c r="AE56" s="6">
        <v>962.25</v>
      </c>
    </row>
    <row r="57" spans="1:31" x14ac:dyDescent="0.25">
      <c r="A57">
        <v>151351</v>
      </c>
      <c r="B57" t="s">
        <v>2763</v>
      </c>
      <c r="C57" t="s">
        <v>2787</v>
      </c>
      <c r="D57">
        <v>1</v>
      </c>
      <c r="E57" t="s">
        <v>2796</v>
      </c>
      <c r="F57" t="s">
        <v>2221</v>
      </c>
      <c r="G57" t="s">
        <v>2795</v>
      </c>
      <c r="H57" t="s">
        <v>2794</v>
      </c>
      <c r="I57" t="s">
        <v>2793</v>
      </c>
      <c r="J57">
        <v>36419</v>
      </c>
      <c r="K57" t="s">
        <v>7</v>
      </c>
      <c r="L57" t="s">
        <v>6</v>
      </c>
      <c r="M57" t="s">
        <v>5</v>
      </c>
      <c r="N57" s="1" t="s">
        <v>6727</v>
      </c>
      <c r="O57" t="s">
        <v>0</v>
      </c>
      <c r="P57" s="3">
        <v>1012.43</v>
      </c>
      <c r="Q57" s="3">
        <v>2136.38</v>
      </c>
      <c r="R57" s="3">
        <v>3205.6600000000003</v>
      </c>
      <c r="S57" s="3">
        <v>5193.78</v>
      </c>
      <c r="T57" s="7">
        <v>5193.78</v>
      </c>
      <c r="U57" s="3">
        <v>5193.78</v>
      </c>
      <c r="V57" t="s">
        <v>46</v>
      </c>
      <c r="W57" t="s">
        <v>29</v>
      </c>
      <c r="X57">
        <v>12</v>
      </c>
      <c r="Y57">
        <v>18</v>
      </c>
      <c r="Z57">
        <v>0</v>
      </c>
      <c r="AA57">
        <v>0</v>
      </c>
      <c r="AB57" t="s">
        <v>6716</v>
      </c>
      <c r="AC57" s="4">
        <v>0</v>
      </c>
      <c r="AD57" s="5">
        <v>0</v>
      </c>
      <c r="AE57" s="6">
        <v>1135.8500000000004</v>
      </c>
    </row>
    <row r="58" spans="1:31" x14ac:dyDescent="0.25">
      <c r="A58">
        <v>151360</v>
      </c>
      <c r="B58" t="s">
        <v>2763</v>
      </c>
      <c r="C58" t="s">
        <v>2787</v>
      </c>
      <c r="D58">
        <v>1</v>
      </c>
      <c r="E58" t="s">
        <v>2792</v>
      </c>
      <c r="F58" t="s">
        <v>2791</v>
      </c>
      <c r="G58" t="s">
        <v>2790</v>
      </c>
      <c r="H58" t="s">
        <v>2789</v>
      </c>
      <c r="I58" t="s">
        <v>2788</v>
      </c>
      <c r="J58">
        <v>5661</v>
      </c>
      <c r="K58" t="s">
        <v>7</v>
      </c>
      <c r="L58" t="s">
        <v>6</v>
      </c>
      <c r="M58" t="s">
        <v>5</v>
      </c>
      <c r="N58" s="1" t="s">
        <v>6723</v>
      </c>
      <c r="O58" t="s">
        <v>0</v>
      </c>
      <c r="P58" s="3">
        <v>647.76</v>
      </c>
      <c r="Q58" s="3">
        <v>1295.52</v>
      </c>
      <c r="R58" s="3">
        <v>1943.28</v>
      </c>
      <c r="S58" s="3">
        <v>3536.16</v>
      </c>
      <c r="T58" s="7">
        <v>3536.16</v>
      </c>
      <c r="U58" s="3">
        <v>3536.16</v>
      </c>
      <c r="V58" t="s">
        <v>46</v>
      </c>
      <c r="W58" t="s">
        <v>29</v>
      </c>
      <c r="X58">
        <v>12</v>
      </c>
      <c r="Y58">
        <v>18</v>
      </c>
      <c r="Z58">
        <v>0</v>
      </c>
      <c r="AA58">
        <v>0</v>
      </c>
      <c r="AB58" t="s">
        <v>6716</v>
      </c>
      <c r="AC58" s="4">
        <v>0</v>
      </c>
      <c r="AD58" s="5">
        <v>0</v>
      </c>
      <c r="AE58" s="6">
        <v>884.04</v>
      </c>
    </row>
    <row r="59" spans="1:31" x14ac:dyDescent="0.25">
      <c r="A59">
        <v>152080</v>
      </c>
      <c r="B59" t="s">
        <v>2763</v>
      </c>
      <c r="D59">
        <v>2</v>
      </c>
      <c r="E59" t="s">
        <v>2775</v>
      </c>
      <c r="F59" t="s">
        <v>2774</v>
      </c>
      <c r="G59" t="s">
        <v>2773</v>
      </c>
      <c r="H59" t="s">
        <v>2772</v>
      </c>
      <c r="I59" t="s">
        <v>2771</v>
      </c>
      <c r="J59">
        <v>8448</v>
      </c>
      <c r="K59" t="s">
        <v>7</v>
      </c>
      <c r="L59" t="s">
        <v>20</v>
      </c>
      <c r="M59" t="s">
        <v>5</v>
      </c>
      <c r="N59" t="s">
        <v>2770</v>
      </c>
      <c r="O59" t="s">
        <v>2769</v>
      </c>
      <c r="P59" s="3">
        <v>6400.75</v>
      </c>
      <c r="Q59" s="3">
        <v>12549</v>
      </c>
      <c r="R59" s="3">
        <v>18696</v>
      </c>
      <c r="S59" s="3">
        <v>24843</v>
      </c>
      <c r="T59" s="3">
        <v>24843</v>
      </c>
      <c r="U59" s="3">
        <v>24843</v>
      </c>
      <c r="V59" t="s">
        <v>2407</v>
      </c>
      <c r="W59" t="s">
        <v>29</v>
      </c>
      <c r="X59">
        <v>12</v>
      </c>
      <c r="Y59" t="s">
        <v>1</v>
      </c>
      <c r="Z59" t="s">
        <v>2768</v>
      </c>
      <c r="AA59">
        <v>0</v>
      </c>
      <c r="AB59" t="s">
        <v>6716</v>
      </c>
      <c r="AC59" s="4">
        <v>0</v>
      </c>
      <c r="AD59" s="5">
        <v>0</v>
      </c>
      <c r="AE59" s="6">
        <v>6210.75</v>
      </c>
    </row>
    <row r="60" spans="1:31" x14ac:dyDescent="0.25">
      <c r="A60">
        <v>153603</v>
      </c>
      <c r="B60" t="s">
        <v>2720</v>
      </c>
      <c r="D60">
        <v>1</v>
      </c>
      <c r="E60" t="s">
        <v>2741</v>
      </c>
      <c r="F60" t="s">
        <v>2740</v>
      </c>
      <c r="G60" t="s">
        <v>2739</v>
      </c>
      <c r="H60" t="s">
        <v>2738</v>
      </c>
      <c r="I60" t="s">
        <v>2737</v>
      </c>
      <c r="J60">
        <v>28893</v>
      </c>
      <c r="K60" t="s">
        <v>7</v>
      </c>
      <c r="L60" t="s">
        <v>6</v>
      </c>
      <c r="M60" t="s">
        <v>5</v>
      </c>
      <c r="N60" t="s">
        <v>2736</v>
      </c>
      <c r="O60" t="s">
        <v>2736</v>
      </c>
      <c r="P60" s="3">
        <v>1118</v>
      </c>
      <c r="Q60" s="3">
        <v>2225</v>
      </c>
      <c r="R60" s="3">
        <v>3113</v>
      </c>
      <c r="S60" s="3">
        <v>4109</v>
      </c>
      <c r="T60" s="3">
        <v>4109</v>
      </c>
      <c r="U60" s="3">
        <v>4109</v>
      </c>
      <c r="V60" t="s">
        <v>30</v>
      </c>
      <c r="W60" t="s">
        <v>29</v>
      </c>
      <c r="X60">
        <v>12</v>
      </c>
      <c r="Y60" t="s">
        <v>28</v>
      </c>
      <c r="Z60" t="s">
        <v>0</v>
      </c>
      <c r="AA60">
        <v>0</v>
      </c>
      <c r="AB60" t="s">
        <v>6716</v>
      </c>
      <c r="AC60" s="4">
        <v>0</v>
      </c>
      <c r="AD60" s="5">
        <v>0</v>
      </c>
      <c r="AE60" s="6">
        <v>1027.25</v>
      </c>
    </row>
    <row r="61" spans="1:31" x14ac:dyDescent="0.25">
      <c r="A61">
        <v>153658</v>
      </c>
      <c r="B61" t="s">
        <v>2720</v>
      </c>
      <c r="D61">
        <v>1</v>
      </c>
      <c r="E61" t="s">
        <v>2728</v>
      </c>
      <c r="F61" t="s">
        <v>2727</v>
      </c>
      <c r="G61" t="s">
        <v>2726</v>
      </c>
      <c r="H61" t="s">
        <v>2725</v>
      </c>
      <c r="I61" t="s">
        <v>2724</v>
      </c>
      <c r="J61">
        <v>22354</v>
      </c>
      <c r="K61" t="s">
        <v>7</v>
      </c>
      <c r="L61" t="s">
        <v>6</v>
      </c>
      <c r="M61" t="s">
        <v>5</v>
      </c>
      <c r="N61" t="s">
        <v>2723</v>
      </c>
      <c r="O61" t="s">
        <v>2722</v>
      </c>
      <c r="P61" s="3">
        <v>1193.5</v>
      </c>
      <c r="Q61" s="3">
        <v>2354.75</v>
      </c>
      <c r="R61" s="3">
        <v>3245.75</v>
      </c>
      <c r="S61" s="3">
        <v>4287.5</v>
      </c>
      <c r="T61" s="3">
        <v>4287.5</v>
      </c>
      <c r="U61" s="3">
        <v>4287.5</v>
      </c>
      <c r="V61" t="s">
        <v>2721</v>
      </c>
      <c r="W61" t="s">
        <v>29</v>
      </c>
      <c r="X61">
        <v>1</v>
      </c>
      <c r="Y61">
        <v>11</v>
      </c>
      <c r="Z61" t="s">
        <v>0</v>
      </c>
      <c r="AA61">
        <v>0</v>
      </c>
      <c r="AB61" t="s">
        <v>6716</v>
      </c>
      <c r="AC61" s="4">
        <v>0</v>
      </c>
      <c r="AD61" s="5">
        <v>0</v>
      </c>
      <c r="AE61" s="6">
        <v>1071.875</v>
      </c>
    </row>
    <row r="62" spans="1:31" x14ac:dyDescent="0.25">
      <c r="A62">
        <v>155681</v>
      </c>
      <c r="B62" t="s">
        <v>2648</v>
      </c>
      <c r="C62" t="s">
        <v>2647</v>
      </c>
      <c r="D62">
        <v>1</v>
      </c>
      <c r="E62" t="s">
        <v>2669</v>
      </c>
      <c r="F62" t="s">
        <v>2668</v>
      </c>
      <c r="G62" t="s">
        <v>2667</v>
      </c>
      <c r="H62" t="s">
        <v>2666</v>
      </c>
      <c r="I62" t="s">
        <v>2665</v>
      </c>
      <c r="J62">
        <v>6270</v>
      </c>
      <c r="K62" t="s">
        <v>7</v>
      </c>
      <c r="L62" t="s">
        <v>6</v>
      </c>
      <c r="M62" t="s">
        <v>5</v>
      </c>
      <c r="N62" t="s">
        <v>2664</v>
      </c>
      <c r="O62" t="s">
        <v>0</v>
      </c>
      <c r="P62" s="3">
        <v>732</v>
      </c>
      <c r="Q62" s="3">
        <v>1464</v>
      </c>
      <c r="R62" s="3">
        <v>2196</v>
      </c>
      <c r="S62" s="3">
        <v>3455</v>
      </c>
      <c r="T62" s="3">
        <v>3455</v>
      </c>
      <c r="U62" s="3">
        <v>3455</v>
      </c>
      <c r="V62" t="s">
        <v>2663</v>
      </c>
      <c r="W62" t="s">
        <v>29</v>
      </c>
      <c r="X62">
        <v>10</v>
      </c>
      <c r="Y62" t="s">
        <v>1</v>
      </c>
      <c r="Z62" t="s">
        <v>0</v>
      </c>
      <c r="AA62">
        <v>0</v>
      </c>
      <c r="AB62" t="s">
        <v>6716</v>
      </c>
      <c r="AC62" s="4">
        <v>0</v>
      </c>
      <c r="AD62" s="5">
        <v>0</v>
      </c>
      <c r="AE62" s="6">
        <v>863.75</v>
      </c>
    </row>
    <row r="63" spans="1:31" x14ac:dyDescent="0.25">
      <c r="A63">
        <v>157085</v>
      </c>
      <c r="B63" t="s">
        <v>2608</v>
      </c>
      <c r="D63">
        <v>1</v>
      </c>
      <c r="E63" t="s">
        <v>2631</v>
      </c>
      <c r="F63" t="s">
        <v>558</v>
      </c>
      <c r="G63" t="s">
        <v>2630</v>
      </c>
      <c r="H63" t="s">
        <v>2629</v>
      </c>
      <c r="I63" t="s">
        <v>2628</v>
      </c>
      <c r="J63">
        <v>22223</v>
      </c>
      <c r="K63" t="s">
        <v>7</v>
      </c>
      <c r="L63" t="s">
        <v>6</v>
      </c>
      <c r="M63" t="s">
        <v>5</v>
      </c>
      <c r="N63" t="s">
        <v>2627</v>
      </c>
      <c r="O63" t="s">
        <v>0</v>
      </c>
      <c r="P63" s="3">
        <v>1374</v>
      </c>
      <c r="Q63" s="3">
        <v>2748</v>
      </c>
      <c r="R63" s="3">
        <v>4122</v>
      </c>
      <c r="S63" s="3">
        <v>5660</v>
      </c>
      <c r="T63" s="3">
        <v>5660</v>
      </c>
      <c r="U63" s="3">
        <v>5660</v>
      </c>
      <c r="V63" t="s">
        <v>46</v>
      </c>
      <c r="W63" t="s">
        <v>29</v>
      </c>
      <c r="X63">
        <v>12</v>
      </c>
      <c r="Y63" t="s">
        <v>1</v>
      </c>
      <c r="Z63" t="s">
        <v>0</v>
      </c>
      <c r="AA63">
        <v>0</v>
      </c>
      <c r="AB63" t="s">
        <v>6716</v>
      </c>
      <c r="AC63" s="4">
        <v>0</v>
      </c>
      <c r="AD63" s="5">
        <v>0</v>
      </c>
      <c r="AE63" s="6">
        <v>1415</v>
      </c>
    </row>
    <row r="64" spans="1:31" x14ac:dyDescent="0.25">
      <c r="A64">
        <v>157289</v>
      </c>
      <c r="B64" t="s">
        <v>2608</v>
      </c>
      <c r="D64">
        <v>1</v>
      </c>
      <c r="E64" t="s">
        <v>2626</v>
      </c>
      <c r="F64" t="s">
        <v>2625</v>
      </c>
      <c r="G64" t="s">
        <v>2624</v>
      </c>
      <c r="H64" t="s">
        <v>2623</v>
      </c>
      <c r="I64" t="s">
        <v>2622</v>
      </c>
      <c r="J64">
        <v>15961</v>
      </c>
      <c r="K64" t="s">
        <v>7</v>
      </c>
      <c r="L64" t="s">
        <v>6</v>
      </c>
      <c r="M64" t="s">
        <v>5</v>
      </c>
      <c r="N64" t="s">
        <v>2621</v>
      </c>
      <c r="O64" t="s">
        <v>2620</v>
      </c>
      <c r="P64" s="3">
        <v>1386</v>
      </c>
      <c r="Q64" s="3">
        <v>2772</v>
      </c>
      <c r="R64" s="3">
        <v>4158</v>
      </c>
      <c r="S64" s="3">
        <v>5534</v>
      </c>
      <c r="T64" s="3">
        <v>5534</v>
      </c>
      <c r="U64" s="3">
        <v>5534</v>
      </c>
      <c r="V64" t="s">
        <v>2619</v>
      </c>
      <c r="W64" t="s">
        <v>29</v>
      </c>
      <c r="X64">
        <v>12</v>
      </c>
      <c r="Y64" t="s">
        <v>1109</v>
      </c>
      <c r="Z64" t="s">
        <v>0</v>
      </c>
      <c r="AA64">
        <v>0</v>
      </c>
      <c r="AB64" t="s">
        <v>6716</v>
      </c>
      <c r="AC64" s="4">
        <v>0</v>
      </c>
      <c r="AD64" s="5">
        <v>0</v>
      </c>
      <c r="AE64" s="6">
        <v>1383.5</v>
      </c>
    </row>
    <row r="65" spans="1:31" x14ac:dyDescent="0.25">
      <c r="A65">
        <v>157386</v>
      </c>
      <c r="B65" t="s">
        <v>2608</v>
      </c>
      <c r="D65">
        <v>1</v>
      </c>
      <c r="E65" t="s">
        <v>2614</v>
      </c>
      <c r="F65" t="s">
        <v>2613</v>
      </c>
      <c r="G65" t="s">
        <v>2612</v>
      </c>
      <c r="H65" t="s">
        <v>2611</v>
      </c>
      <c r="I65" t="s">
        <v>2610</v>
      </c>
      <c r="J65">
        <v>9951</v>
      </c>
      <c r="K65" t="s">
        <v>7</v>
      </c>
      <c r="L65" t="s">
        <v>6</v>
      </c>
      <c r="M65" t="s">
        <v>5</v>
      </c>
      <c r="N65" t="s">
        <v>2609</v>
      </c>
      <c r="O65" t="s">
        <v>0</v>
      </c>
      <c r="P65" s="3">
        <v>1068</v>
      </c>
      <c r="Q65" s="3">
        <v>2136</v>
      </c>
      <c r="R65" s="3">
        <v>3204</v>
      </c>
      <c r="S65" s="3">
        <v>4265</v>
      </c>
      <c r="T65" s="3">
        <v>4265</v>
      </c>
      <c r="U65" s="3">
        <v>4265</v>
      </c>
      <c r="V65" t="s">
        <v>46</v>
      </c>
      <c r="W65" t="s">
        <v>29</v>
      </c>
      <c r="X65">
        <v>12</v>
      </c>
      <c r="Y65">
        <v>18</v>
      </c>
      <c r="Z65" t="s">
        <v>0</v>
      </c>
      <c r="AA65">
        <v>0</v>
      </c>
      <c r="AB65" t="s">
        <v>6716</v>
      </c>
      <c r="AC65" s="4">
        <v>0</v>
      </c>
      <c r="AD65" s="5">
        <v>0</v>
      </c>
      <c r="AE65" s="6">
        <v>1066.25</v>
      </c>
    </row>
    <row r="66" spans="1:31" x14ac:dyDescent="0.25">
      <c r="A66">
        <v>158431</v>
      </c>
      <c r="B66" t="s">
        <v>169</v>
      </c>
      <c r="C66" t="s">
        <v>168</v>
      </c>
      <c r="D66">
        <v>4</v>
      </c>
      <c r="E66" t="s">
        <v>2600</v>
      </c>
      <c r="F66" t="s">
        <v>2599</v>
      </c>
      <c r="G66" t="s">
        <v>2598</v>
      </c>
      <c r="H66" t="s">
        <v>2597</v>
      </c>
      <c r="I66" t="s">
        <v>2596</v>
      </c>
      <c r="J66">
        <v>8693</v>
      </c>
      <c r="K66" t="s">
        <v>7</v>
      </c>
      <c r="L66" t="s">
        <v>6</v>
      </c>
      <c r="M66" t="s">
        <v>5</v>
      </c>
      <c r="N66" t="s">
        <v>2595</v>
      </c>
      <c r="O66" t="s">
        <v>0</v>
      </c>
      <c r="P66" s="3">
        <v>539.88</v>
      </c>
      <c r="Q66" s="3">
        <v>1049.76</v>
      </c>
      <c r="R66" s="3">
        <v>1559.64</v>
      </c>
      <c r="S66" s="3">
        <v>2069.52</v>
      </c>
      <c r="T66" s="3">
        <v>2069.52</v>
      </c>
      <c r="U66" s="3">
        <v>2522.4</v>
      </c>
      <c r="V66" t="s">
        <v>30</v>
      </c>
      <c r="W66" t="s">
        <v>29</v>
      </c>
      <c r="X66" t="s">
        <v>39</v>
      </c>
      <c r="Y66" t="s">
        <v>39</v>
      </c>
      <c r="Z66" t="s">
        <v>2594</v>
      </c>
      <c r="AA66">
        <v>0</v>
      </c>
      <c r="AB66" t="s">
        <v>6716</v>
      </c>
      <c r="AC66" s="4">
        <v>0</v>
      </c>
      <c r="AD66" s="5">
        <v>0</v>
      </c>
      <c r="AE66" s="6">
        <v>517.38000000000011</v>
      </c>
    </row>
    <row r="67" spans="1:31" x14ac:dyDescent="0.25">
      <c r="A67">
        <v>159647</v>
      </c>
      <c r="B67" t="s">
        <v>169</v>
      </c>
      <c r="C67" t="s">
        <v>2535</v>
      </c>
      <c r="D67">
        <v>1</v>
      </c>
      <c r="E67" t="s">
        <v>2578</v>
      </c>
      <c r="F67" t="s">
        <v>2577</v>
      </c>
      <c r="G67" t="s">
        <v>2576</v>
      </c>
      <c r="H67" t="s">
        <v>2575</v>
      </c>
      <c r="I67" t="s">
        <v>2574</v>
      </c>
      <c r="J67">
        <v>9532</v>
      </c>
      <c r="K67" t="s">
        <v>88</v>
      </c>
      <c r="L67" t="s">
        <v>6</v>
      </c>
      <c r="M67" t="s">
        <v>5</v>
      </c>
      <c r="N67" t="s">
        <v>2573</v>
      </c>
      <c r="O67" t="s">
        <v>0</v>
      </c>
      <c r="P67" s="3">
        <v>972</v>
      </c>
      <c r="Q67" s="3">
        <v>2128</v>
      </c>
      <c r="R67" s="3">
        <v>2949</v>
      </c>
      <c r="S67" s="3">
        <v>2949</v>
      </c>
      <c r="T67" s="3">
        <v>2949</v>
      </c>
      <c r="U67" s="3">
        <v>2949</v>
      </c>
      <c r="V67" t="s">
        <v>46</v>
      </c>
      <c r="W67" t="s">
        <v>29</v>
      </c>
      <c r="X67" t="s">
        <v>1</v>
      </c>
      <c r="Y67" t="s">
        <v>1</v>
      </c>
      <c r="Z67" t="s">
        <v>2572</v>
      </c>
      <c r="AA67">
        <v>0</v>
      </c>
      <c r="AB67" t="s">
        <v>6716</v>
      </c>
      <c r="AC67" s="4">
        <v>0</v>
      </c>
      <c r="AD67" s="5">
        <v>0</v>
      </c>
      <c r="AE67" s="6">
        <v>737.25</v>
      </c>
    </row>
    <row r="68" spans="1:31" x14ac:dyDescent="0.25">
      <c r="A68">
        <v>159993</v>
      </c>
      <c r="B68" t="s">
        <v>169</v>
      </c>
      <c r="C68" t="s">
        <v>2535</v>
      </c>
      <c r="D68">
        <v>1</v>
      </c>
      <c r="E68" t="s">
        <v>2566</v>
      </c>
      <c r="F68" t="s">
        <v>2565</v>
      </c>
      <c r="G68" t="s">
        <v>2564</v>
      </c>
      <c r="H68" t="s">
        <v>2563</v>
      </c>
      <c r="I68" t="s">
        <v>2562</v>
      </c>
      <c r="J68">
        <v>7215</v>
      </c>
      <c r="K68" t="s">
        <v>7</v>
      </c>
      <c r="L68" t="s">
        <v>6</v>
      </c>
      <c r="M68" t="s">
        <v>5</v>
      </c>
      <c r="N68" t="s">
        <v>2561</v>
      </c>
      <c r="O68" t="s">
        <v>2560</v>
      </c>
      <c r="P68" s="3">
        <v>1257.54</v>
      </c>
      <c r="Q68" s="3">
        <v>2545.4699999999998</v>
      </c>
      <c r="R68" s="3">
        <v>3344.82</v>
      </c>
      <c r="S68" s="3">
        <v>4140.9399999999996</v>
      </c>
      <c r="T68" s="3">
        <v>4140.9399999999996</v>
      </c>
      <c r="U68" s="3">
        <v>4140.9399999999996</v>
      </c>
      <c r="V68" t="s">
        <v>46</v>
      </c>
      <c r="W68" t="s">
        <v>29</v>
      </c>
      <c r="X68">
        <v>12</v>
      </c>
      <c r="Y68" t="s">
        <v>1109</v>
      </c>
      <c r="Z68" t="s">
        <v>0</v>
      </c>
      <c r="AA68">
        <v>0</v>
      </c>
      <c r="AB68" t="s">
        <v>6716</v>
      </c>
      <c r="AC68" s="4">
        <v>0</v>
      </c>
      <c r="AD68" s="5">
        <v>0</v>
      </c>
      <c r="AE68" s="6">
        <v>1035.2349999999997</v>
      </c>
    </row>
    <row r="69" spans="1:31" x14ac:dyDescent="0.25">
      <c r="A69">
        <v>160579</v>
      </c>
      <c r="B69" t="s">
        <v>169</v>
      </c>
      <c r="C69" t="s">
        <v>168</v>
      </c>
      <c r="D69">
        <v>4</v>
      </c>
      <c r="E69" t="s">
        <v>2552</v>
      </c>
      <c r="F69" t="s">
        <v>2551</v>
      </c>
      <c r="G69" t="s">
        <v>2550</v>
      </c>
      <c r="H69" t="s">
        <v>2549</v>
      </c>
      <c r="I69" t="s">
        <v>2548</v>
      </c>
      <c r="J69">
        <v>3411</v>
      </c>
      <c r="K69" t="s">
        <v>7</v>
      </c>
      <c r="L69" t="s">
        <v>6</v>
      </c>
      <c r="M69" t="s">
        <v>5</v>
      </c>
      <c r="N69" t="s">
        <v>2547</v>
      </c>
      <c r="P69" s="3">
        <v>556.88</v>
      </c>
      <c r="Q69" s="3">
        <v>1078.76</v>
      </c>
      <c r="R69" s="3">
        <v>1600.64</v>
      </c>
      <c r="S69" s="3">
        <v>2122.4299999999998</v>
      </c>
      <c r="T69" s="3">
        <v>2122.4299999999998</v>
      </c>
      <c r="U69" s="3">
        <v>2575.31</v>
      </c>
      <c r="V69" t="s">
        <v>30</v>
      </c>
      <c r="W69" t="s">
        <v>29</v>
      </c>
      <c r="X69">
        <v>12</v>
      </c>
      <c r="Y69">
        <v>15</v>
      </c>
      <c r="Z69" t="s">
        <v>2546</v>
      </c>
      <c r="AA69">
        <v>0</v>
      </c>
      <c r="AB69" t="s">
        <v>6716</v>
      </c>
      <c r="AC69" s="4">
        <v>0</v>
      </c>
      <c r="AD69" s="5">
        <v>0</v>
      </c>
      <c r="AE69" s="6">
        <v>530.60750000000007</v>
      </c>
    </row>
    <row r="70" spans="1:31" x14ac:dyDescent="0.25">
      <c r="A70">
        <v>160621</v>
      </c>
      <c r="B70" t="s">
        <v>169</v>
      </c>
      <c r="C70" t="s">
        <v>2539</v>
      </c>
      <c r="D70">
        <v>1</v>
      </c>
      <c r="E70" t="s">
        <v>2538</v>
      </c>
      <c r="F70" t="s">
        <v>166</v>
      </c>
      <c r="G70" t="s">
        <v>2537</v>
      </c>
      <c r="H70" t="s">
        <v>2537</v>
      </c>
      <c r="I70" t="s">
        <v>2537</v>
      </c>
      <c r="J70">
        <v>5214</v>
      </c>
      <c r="K70" t="s">
        <v>7</v>
      </c>
      <c r="L70" t="s">
        <v>6</v>
      </c>
      <c r="M70" t="s">
        <v>5</v>
      </c>
      <c r="N70" t="s">
        <v>2536</v>
      </c>
      <c r="O70" t="s">
        <v>0</v>
      </c>
      <c r="P70" s="3">
        <v>1967</v>
      </c>
      <c r="Q70" s="3">
        <v>2404</v>
      </c>
      <c r="R70" s="3">
        <v>3010</v>
      </c>
      <c r="S70" s="3">
        <v>4040</v>
      </c>
      <c r="T70" s="3">
        <v>4040</v>
      </c>
      <c r="U70" s="3">
        <v>4040</v>
      </c>
      <c r="V70" t="s">
        <v>46</v>
      </c>
      <c r="W70" t="s">
        <v>29</v>
      </c>
      <c r="X70">
        <v>12</v>
      </c>
      <c r="Y70" t="s">
        <v>237</v>
      </c>
      <c r="Z70" t="s">
        <v>0</v>
      </c>
      <c r="AA70">
        <v>0</v>
      </c>
      <c r="AB70" t="s">
        <v>6716</v>
      </c>
      <c r="AC70" s="4">
        <v>0</v>
      </c>
      <c r="AD70" s="5">
        <v>0</v>
      </c>
      <c r="AE70" s="6">
        <v>1010</v>
      </c>
    </row>
    <row r="71" spans="1:31" x14ac:dyDescent="0.25">
      <c r="A71">
        <v>161873</v>
      </c>
      <c r="B71" t="s">
        <v>176</v>
      </c>
      <c r="C71" t="s">
        <v>2502</v>
      </c>
      <c r="D71">
        <v>1</v>
      </c>
      <c r="E71" t="s">
        <v>2514</v>
      </c>
      <c r="F71" t="s">
        <v>174</v>
      </c>
      <c r="G71" t="s">
        <v>2513</v>
      </c>
      <c r="H71" t="s">
        <v>2512</v>
      </c>
      <c r="I71" t="s">
        <v>2511</v>
      </c>
      <c r="J71">
        <v>3485</v>
      </c>
      <c r="K71" t="s">
        <v>7</v>
      </c>
      <c r="L71" t="s">
        <v>6</v>
      </c>
      <c r="M71" t="s">
        <v>5</v>
      </c>
      <c r="N71" t="s">
        <v>2510</v>
      </c>
      <c r="O71" t="s">
        <v>0</v>
      </c>
      <c r="P71" s="3">
        <v>1174</v>
      </c>
      <c r="Q71" s="3">
        <v>2323</v>
      </c>
      <c r="R71" s="3">
        <v>3472</v>
      </c>
      <c r="S71" s="3">
        <v>4298</v>
      </c>
      <c r="T71" s="3">
        <v>4298</v>
      </c>
      <c r="U71" s="3">
        <v>4298</v>
      </c>
      <c r="V71" t="s">
        <v>30</v>
      </c>
      <c r="W71" t="s">
        <v>29</v>
      </c>
      <c r="X71">
        <v>12</v>
      </c>
      <c r="Y71" t="s">
        <v>1561</v>
      </c>
      <c r="Z71" t="s">
        <v>0</v>
      </c>
      <c r="AA71">
        <v>0</v>
      </c>
      <c r="AB71" t="s">
        <v>6716</v>
      </c>
      <c r="AC71" s="4">
        <v>0</v>
      </c>
      <c r="AD71" s="5">
        <v>0</v>
      </c>
      <c r="AE71" s="6">
        <v>1074.5</v>
      </c>
    </row>
    <row r="72" spans="1:31" x14ac:dyDescent="0.25">
      <c r="A72">
        <v>165024</v>
      </c>
      <c r="B72" t="s">
        <v>2406</v>
      </c>
      <c r="D72">
        <v>1</v>
      </c>
      <c r="E72" t="s">
        <v>2475</v>
      </c>
      <c r="F72" t="s">
        <v>2474</v>
      </c>
      <c r="G72" t="s">
        <v>2473</v>
      </c>
      <c r="H72" t="s">
        <v>2472</v>
      </c>
      <c r="I72" t="s">
        <v>2471</v>
      </c>
      <c r="J72">
        <v>9628</v>
      </c>
      <c r="K72" t="s">
        <v>7</v>
      </c>
      <c r="L72" t="s">
        <v>6</v>
      </c>
      <c r="M72" t="s">
        <v>5</v>
      </c>
      <c r="N72" t="s">
        <v>2470</v>
      </c>
      <c r="O72" t="s">
        <v>0</v>
      </c>
      <c r="P72" s="3">
        <v>1184.4000000000001</v>
      </c>
      <c r="Q72" s="3">
        <v>2368.8000000000002</v>
      </c>
      <c r="R72" s="3">
        <v>3553.2</v>
      </c>
      <c r="S72" s="3">
        <v>4736.5</v>
      </c>
      <c r="T72" s="3">
        <v>4736.5</v>
      </c>
      <c r="U72" s="3">
        <v>4736.5</v>
      </c>
      <c r="V72" t="s">
        <v>46</v>
      </c>
      <c r="W72" t="s">
        <v>29</v>
      </c>
      <c r="X72">
        <v>12</v>
      </c>
      <c r="Y72">
        <v>18</v>
      </c>
      <c r="Z72" t="s">
        <v>0</v>
      </c>
      <c r="AA72">
        <v>0</v>
      </c>
      <c r="AB72" t="s">
        <v>6716</v>
      </c>
      <c r="AC72" s="4">
        <v>0</v>
      </c>
      <c r="AD72" s="5">
        <v>0</v>
      </c>
      <c r="AE72" s="6">
        <v>1184.125</v>
      </c>
    </row>
    <row r="73" spans="1:31" x14ac:dyDescent="0.25">
      <c r="A73">
        <v>166027</v>
      </c>
      <c r="B73" t="s">
        <v>2406</v>
      </c>
      <c r="D73">
        <v>2</v>
      </c>
      <c r="E73" t="s">
        <v>2469</v>
      </c>
      <c r="F73" t="s">
        <v>2468</v>
      </c>
      <c r="G73" t="s">
        <v>2467</v>
      </c>
      <c r="H73" t="s">
        <v>2466</v>
      </c>
      <c r="I73" t="s">
        <v>2465</v>
      </c>
      <c r="J73">
        <v>10338</v>
      </c>
      <c r="K73" t="s">
        <v>7</v>
      </c>
      <c r="L73" t="s">
        <v>20</v>
      </c>
      <c r="M73" t="s">
        <v>5</v>
      </c>
      <c r="N73" t="s">
        <v>2464</v>
      </c>
      <c r="O73" t="s">
        <v>0</v>
      </c>
      <c r="P73" s="3">
        <v>5626</v>
      </c>
      <c r="Q73" s="3">
        <v>11252</v>
      </c>
      <c r="R73" s="3">
        <v>16878</v>
      </c>
      <c r="S73" s="3">
        <v>22504</v>
      </c>
      <c r="T73" s="3">
        <v>22504</v>
      </c>
      <c r="U73" s="3">
        <v>22504</v>
      </c>
      <c r="V73" t="s">
        <v>46</v>
      </c>
      <c r="W73" t="s">
        <v>29</v>
      </c>
      <c r="X73">
        <v>12</v>
      </c>
      <c r="Y73" t="s">
        <v>1</v>
      </c>
      <c r="Z73" t="s">
        <v>0</v>
      </c>
      <c r="AA73">
        <v>0</v>
      </c>
      <c r="AB73" t="s">
        <v>6716</v>
      </c>
      <c r="AC73" s="4">
        <v>0</v>
      </c>
      <c r="AD73" s="5">
        <v>0</v>
      </c>
      <c r="AE73" s="6">
        <v>5626</v>
      </c>
    </row>
    <row r="74" spans="1:31" x14ac:dyDescent="0.25">
      <c r="A74">
        <v>166513</v>
      </c>
      <c r="B74" t="s">
        <v>2406</v>
      </c>
      <c r="C74" t="s">
        <v>2415</v>
      </c>
      <c r="D74">
        <v>1</v>
      </c>
      <c r="E74" t="s">
        <v>2463</v>
      </c>
      <c r="F74" t="s">
        <v>2462</v>
      </c>
      <c r="G74" t="s">
        <v>2461</v>
      </c>
      <c r="H74" t="s">
        <v>2460</v>
      </c>
      <c r="I74" t="s">
        <v>2459</v>
      </c>
      <c r="J74">
        <v>12983</v>
      </c>
      <c r="K74" t="s">
        <v>7</v>
      </c>
      <c r="L74" t="s">
        <v>6</v>
      </c>
      <c r="M74" t="s">
        <v>5</v>
      </c>
      <c r="N74" t="s">
        <v>2458</v>
      </c>
      <c r="O74" t="s">
        <v>0</v>
      </c>
      <c r="P74" s="3">
        <v>1788.33</v>
      </c>
      <c r="Q74" s="3">
        <v>3576.66</v>
      </c>
      <c r="R74" s="3">
        <v>5364.99</v>
      </c>
      <c r="S74" s="3">
        <v>7153.5</v>
      </c>
      <c r="T74" s="3">
        <v>7153.5</v>
      </c>
      <c r="U74" s="3">
        <v>7153.5</v>
      </c>
      <c r="V74" t="s">
        <v>46</v>
      </c>
      <c r="W74" t="s">
        <v>29</v>
      </c>
      <c r="X74" t="s">
        <v>2457</v>
      </c>
      <c r="Y74" t="s">
        <v>1</v>
      </c>
      <c r="Z74" t="s">
        <v>0</v>
      </c>
      <c r="AA74">
        <v>0</v>
      </c>
      <c r="AB74" t="s">
        <v>6716</v>
      </c>
      <c r="AC74" s="4">
        <v>0</v>
      </c>
      <c r="AD74" s="5">
        <v>0</v>
      </c>
      <c r="AE74" s="6">
        <v>1788.375</v>
      </c>
    </row>
    <row r="75" spans="1:31" x14ac:dyDescent="0.25">
      <c r="A75">
        <v>166629</v>
      </c>
      <c r="B75" t="s">
        <v>2406</v>
      </c>
      <c r="C75" t="s">
        <v>2415</v>
      </c>
      <c r="D75">
        <v>1</v>
      </c>
      <c r="E75" t="s">
        <v>2456</v>
      </c>
      <c r="F75" t="s">
        <v>2455</v>
      </c>
      <c r="G75" t="s">
        <v>2454</v>
      </c>
      <c r="H75" t="s">
        <v>2453</v>
      </c>
      <c r="I75" t="s">
        <v>2452</v>
      </c>
      <c r="J75">
        <v>22252</v>
      </c>
      <c r="K75" t="s">
        <v>7</v>
      </c>
      <c r="L75" t="s">
        <v>6</v>
      </c>
      <c r="M75" t="s">
        <v>5</v>
      </c>
      <c r="N75" t="s">
        <v>2451</v>
      </c>
      <c r="O75" t="s">
        <v>0</v>
      </c>
      <c r="P75" s="3">
        <v>3164</v>
      </c>
      <c r="Q75" s="3">
        <v>5300</v>
      </c>
      <c r="R75" s="3">
        <v>5300</v>
      </c>
      <c r="S75" s="3">
        <v>7485</v>
      </c>
      <c r="T75" s="3">
        <v>7485</v>
      </c>
      <c r="U75" s="3">
        <v>7485</v>
      </c>
      <c r="V75" t="s">
        <v>29</v>
      </c>
      <c r="W75" t="s">
        <v>2</v>
      </c>
      <c r="X75">
        <v>1</v>
      </c>
      <c r="Y75" t="s">
        <v>1</v>
      </c>
      <c r="Z75" t="s">
        <v>2450</v>
      </c>
      <c r="AA75">
        <v>0</v>
      </c>
      <c r="AB75" t="s">
        <v>6716</v>
      </c>
      <c r="AC75" s="4">
        <v>0</v>
      </c>
      <c r="AD75" s="5">
        <v>0</v>
      </c>
      <c r="AE75" s="6">
        <v>1871.25</v>
      </c>
    </row>
    <row r="76" spans="1:31" x14ac:dyDescent="0.25">
      <c r="A76">
        <v>166638</v>
      </c>
      <c r="B76" t="s">
        <v>2406</v>
      </c>
      <c r="C76" t="s">
        <v>2415</v>
      </c>
      <c r="D76">
        <v>1</v>
      </c>
      <c r="E76" t="s">
        <v>2449</v>
      </c>
      <c r="F76" t="s">
        <v>2430</v>
      </c>
      <c r="G76" t="s">
        <v>2448</v>
      </c>
      <c r="H76" t="s">
        <v>2447</v>
      </c>
      <c r="I76" t="s">
        <v>2446</v>
      </c>
      <c r="J76">
        <v>12700</v>
      </c>
      <c r="K76" t="s">
        <v>7</v>
      </c>
      <c r="L76" t="s">
        <v>6</v>
      </c>
      <c r="M76" t="s">
        <v>5</v>
      </c>
      <c r="N76" t="s">
        <v>2445</v>
      </c>
      <c r="O76" t="s">
        <v>0</v>
      </c>
      <c r="P76" s="3">
        <v>1679.85</v>
      </c>
      <c r="Q76" s="3">
        <v>3359.7</v>
      </c>
      <c r="R76" s="3">
        <v>5039.55</v>
      </c>
      <c r="S76" s="3">
        <v>6717.5</v>
      </c>
      <c r="T76" s="3">
        <v>6717.5</v>
      </c>
      <c r="U76" s="3">
        <v>6717.5</v>
      </c>
      <c r="V76" t="s">
        <v>46</v>
      </c>
      <c r="W76" t="s">
        <v>29</v>
      </c>
      <c r="X76">
        <v>12</v>
      </c>
      <c r="Y76" t="s">
        <v>1</v>
      </c>
      <c r="Z76" t="s">
        <v>0</v>
      </c>
      <c r="AA76">
        <v>0</v>
      </c>
      <c r="AB76" t="s">
        <v>6716</v>
      </c>
      <c r="AC76" s="4">
        <v>0</v>
      </c>
      <c r="AD76" s="5">
        <v>0</v>
      </c>
      <c r="AE76" s="6">
        <v>1679.375</v>
      </c>
    </row>
    <row r="77" spans="1:31" x14ac:dyDescent="0.25">
      <c r="A77">
        <v>167358</v>
      </c>
      <c r="B77" t="s">
        <v>2406</v>
      </c>
      <c r="D77">
        <v>2</v>
      </c>
      <c r="E77" t="s">
        <v>2431</v>
      </c>
      <c r="F77" t="s">
        <v>2430</v>
      </c>
      <c r="G77" t="s">
        <v>2429</v>
      </c>
      <c r="H77" t="s">
        <v>2428</v>
      </c>
      <c r="I77" t="s">
        <v>2427</v>
      </c>
      <c r="J77">
        <v>13510</v>
      </c>
      <c r="K77" t="s">
        <v>7</v>
      </c>
      <c r="L77" t="s">
        <v>20</v>
      </c>
      <c r="M77" t="s">
        <v>5</v>
      </c>
      <c r="N77" t="s">
        <v>2426</v>
      </c>
      <c r="O77" t="s">
        <v>2425</v>
      </c>
      <c r="P77" s="3">
        <v>4910</v>
      </c>
      <c r="Q77" s="3">
        <v>9290</v>
      </c>
      <c r="R77" s="3">
        <v>13670</v>
      </c>
      <c r="S77" s="3">
        <v>23890</v>
      </c>
      <c r="T77" s="3">
        <v>23890</v>
      </c>
      <c r="U77" s="3">
        <v>26810</v>
      </c>
      <c r="V77" t="s">
        <v>2424</v>
      </c>
      <c r="W77" t="s">
        <v>29</v>
      </c>
      <c r="X77">
        <v>12</v>
      </c>
      <c r="Y77">
        <v>16</v>
      </c>
      <c r="Z77" t="s">
        <v>2423</v>
      </c>
      <c r="AA77">
        <v>0</v>
      </c>
      <c r="AB77" t="s">
        <v>6716</v>
      </c>
      <c r="AC77" s="4">
        <v>0</v>
      </c>
      <c r="AD77" s="5">
        <v>0</v>
      </c>
      <c r="AE77" s="6">
        <v>5972.5</v>
      </c>
    </row>
    <row r="78" spans="1:31" x14ac:dyDescent="0.25">
      <c r="A78">
        <v>167987</v>
      </c>
      <c r="B78" t="s">
        <v>2406</v>
      </c>
      <c r="C78" t="s">
        <v>2415</v>
      </c>
      <c r="D78">
        <v>1</v>
      </c>
      <c r="E78" t="s">
        <v>2414</v>
      </c>
      <c r="F78" t="s">
        <v>2413</v>
      </c>
      <c r="G78" t="s">
        <v>2412</v>
      </c>
      <c r="H78" t="s">
        <v>2411</v>
      </c>
      <c r="I78" t="s">
        <v>2410</v>
      </c>
      <c r="J78">
        <v>7454</v>
      </c>
      <c r="K78" t="s">
        <v>7</v>
      </c>
      <c r="L78" t="s">
        <v>6</v>
      </c>
      <c r="M78" t="s">
        <v>5</v>
      </c>
      <c r="N78" t="s">
        <v>2409</v>
      </c>
      <c r="O78" t="s">
        <v>2408</v>
      </c>
      <c r="P78" s="3">
        <v>1657.53</v>
      </c>
      <c r="Q78" s="3">
        <v>3306.06</v>
      </c>
      <c r="R78" s="3">
        <v>4954.59</v>
      </c>
      <c r="S78" s="3">
        <v>6603</v>
      </c>
      <c r="T78" s="3">
        <v>6603</v>
      </c>
      <c r="U78" s="3">
        <v>6603</v>
      </c>
      <c r="V78" t="s">
        <v>2407</v>
      </c>
      <c r="W78" t="s">
        <v>29</v>
      </c>
      <c r="X78">
        <v>12</v>
      </c>
      <c r="Y78" t="s">
        <v>1</v>
      </c>
      <c r="Z78" t="s">
        <v>0</v>
      </c>
      <c r="AA78">
        <v>0</v>
      </c>
      <c r="AB78" t="s">
        <v>6716</v>
      </c>
      <c r="AC78" s="4">
        <v>0</v>
      </c>
      <c r="AD78" s="5">
        <v>0</v>
      </c>
      <c r="AE78" s="6">
        <v>1650.75</v>
      </c>
    </row>
    <row r="79" spans="1:31" x14ac:dyDescent="0.25">
      <c r="A79">
        <v>170976</v>
      </c>
      <c r="B79" t="s">
        <v>207</v>
      </c>
      <c r="D79">
        <v>1</v>
      </c>
      <c r="E79" t="s">
        <v>2359</v>
      </c>
      <c r="F79" t="s">
        <v>2358</v>
      </c>
      <c r="G79" t="s">
        <v>2357</v>
      </c>
      <c r="H79" t="s">
        <v>2356</v>
      </c>
      <c r="I79" t="s">
        <v>2355</v>
      </c>
      <c r="J79">
        <v>28395</v>
      </c>
      <c r="K79" t="s">
        <v>1641</v>
      </c>
      <c r="L79" t="s">
        <v>6</v>
      </c>
      <c r="M79" t="s">
        <v>5</v>
      </c>
      <c r="N79" t="s">
        <v>2354</v>
      </c>
      <c r="O79" t="s">
        <v>2353</v>
      </c>
      <c r="P79" s="3">
        <v>2204.19</v>
      </c>
      <c r="Q79" s="3">
        <v>3872.19</v>
      </c>
      <c r="R79" s="3">
        <v>5540.19</v>
      </c>
      <c r="S79" s="3">
        <v>7201.19</v>
      </c>
      <c r="T79" s="3">
        <v>7201.19</v>
      </c>
      <c r="U79" s="3">
        <v>7201.19</v>
      </c>
      <c r="V79" t="s">
        <v>2352</v>
      </c>
      <c r="W79" t="s">
        <v>29</v>
      </c>
      <c r="X79">
        <v>12</v>
      </c>
      <c r="Y79">
        <v>18</v>
      </c>
      <c r="Z79" t="s">
        <v>2351</v>
      </c>
      <c r="AA79">
        <v>0</v>
      </c>
      <c r="AB79" t="s">
        <v>6716</v>
      </c>
      <c r="AC79" s="4">
        <v>0</v>
      </c>
      <c r="AD79" s="5">
        <v>0</v>
      </c>
      <c r="AE79" s="6">
        <v>1800.2974999999997</v>
      </c>
    </row>
    <row r="80" spans="1:31" x14ac:dyDescent="0.25">
      <c r="A80">
        <v>171535</v>
      </c>
      <c r="B80" t="s">
        <v>207</v>
      </c>
      <c r="D80">
        <v>4</v>
      </c>
      <c r="E80" t="s">
        <v>2344</v>
      </c>
      <c r="F80" t="s">
        <v>2343</v>
      </c>
      <c r="G80" t="s">
        <v>2342</v>
      </c>
      <c r="H80" t="s">
        <v>2341</v>
      </c>
      <c r="I80" t="s">
        <v>2340</v>
      </c>
      <c r="J80">
        <v>24031</v>
      </c>
      <c r="K80" t="s">
        <v>7</v>
      </c>
      <c r="L80" t="s">
        <v>6</v>
      </c>
      <c r="M80" t="s">
        <v>5</v>
      </c>
      <c r="N80" t="s">
        <v>2339</v>
      </c>
      <c r="O80" t="s">
        <v>0</v>
      </c>
      <c r="P80" s="3">
        <v>730</v>
      </c>
      <c r="Q80" s="3">
        <v>1260</v>
      </c>
      <c r="R80" s="3">
        <v>1790</v>
      </c>
      <c r="S80" s="3">
        <v>2490</v>
      </c>
      <c r="T80" s="3">
        <v>2490</v>
      </c>
      <c r="U80" s="3">
        <v>2490</v>
      </c>
      <c r="V80" t="s">
        <v>46</v>
      </c>
      <c r="W80" t="s">
        <v>29</v>
      </c>
      <c r="X80">
        <v>12</v>
      </c>
      <c r="Y80" t="s">
        <v>1</v>
      </c>
      <c r="Z80" t="s">
        <v>0</v>
      </c>
      <c r="AA80">
        <v>0</v>
      </c>
      <c r="AB80" t="s">
        <v>6716</v>
      </c>
      <c r="AC80" s="4">
        <v>0</v>
      </c>
      <c r="AD80" s="5">
        <v>0</v>
      </c>
      <c r="AE80" s="6">
        <v>622.5</v>
      </c>
    </row>
    <row r="81" spans="1:31" x14ac:dyDescent="0.25">
      <c r="A81">
        <v>173124</v>
      </c>
      <c r="B81" t="s">
        <v>116</v>
      </c>
      <c r="C81" t="s">
        <v>246</v>
      </c>
      <c r="D81">
        <v>1</v>
      </c>
      <c r="E81" t="s">
        <v>2290</v>
      </c>
      <c r="F81" t="s">
        <v>2289</v>
      </c>
      <c r="G81" t="s">
        <v>2288</v>
      </c>
      <c r="H81" t="s">
        <v>2287</v>
      </c>
      <c r="I81" t="s">
        <v>2286</v>
      </c>
      <c r="J81">
        <v>4754</v>
      </c>
      <c r="K81" t="s">
        <v>7</v>
      </c>
      <c r="L81" t="s">
        <v>20</v>
      </c>
      <c r="M81" t="s">
        <v>5</v>
      </c>
      <c r="N81" s="1" t="s">
        <v>2285</v>
      </c>
      <c r="O81" t="s">
        <v>2284</v>
      </c>
      <c r="P81" s="3">
        <v>948.44</v>
      </c>
      <c r="Q81" s="3">
        <v>1896.87</v>
      </c>
      <c r="R81" s="3">
        <v>2668.92</v>
      </c>
      <c r="S81" s="3">
        <v>4032.77</v>
      </c>
      <c r="T81" s="3">
        <v>4032.77</v>
      </c>
      <c r="U81" s="3">
        <v>4032.77</v>
      </c>
      <c r="V81" t="s">
        <v>30</v>
      </c>
      <c r="W81" t="s">
        <v>29</v>
      </c>
      <c r="X81">
        <v>12</v>
      </c>
      <c r="Y81">
        <v>18</v>
      </c>
      <c r="Z81">
        <v>0</v>
      </c>
      <c r="AA81">
        <v>0</v>
      </c>
      <c r="AB81" t="s">
        <v>6716</v>
      </c>
      <c r="AC81" s="4">
        <v>0</v>
      </c>
      <c r="AD81" s="5">
        <v>0</v>
      </c>
      <c r="AE81" s="6">
        <v>1008.1925000000006</v>
      </c>
    </row>
    <row r="82" spans="1:31" x14ac:dyDescent="0.25">
      <c r="A82">
        <v>175078</v>
      </c>
      <c r="B82" t="s">
        <v>116</v>
      </c>
      <c r="C82" t="s">
        <v>246</v>
      </c>
      <c r="D82">
        <v>1</v>
      </c>
      <c r="E82" t="s">
        <v>2183</v>
      </c>
      <c r="F82" t="s">
        <v>2182</v>
      </c>
      <c r="G82" t="s">
        <v>2181</v>
      </c>
      <c r="H82" t="s">
        <v>2180</v>
      </c>
      <c r="I82" t="s">
        <v>2179</v>
      </c>
      <c r="J82">
        <v>6622</v>
      </c>
      <c r="K82" t="s">
        <v>7</v>
      </c>
      <c r="L82" t="s">
        <v>20</v>
      </c>
      <c r="M82" t="s">
        <v>5</v>
      </c>
      <c r="N82" t="s">
        <v>2178</v>
      </c>
      <c r="O82" t="s">
        <v>0</v>
      </c>
      <c r="P82" s="3">
        <v>831.48</v>
      </c>
      <c r="Q82" s="3">
        <v>1662.96</v>
      </c>
      <c r="R82" s="3">
        <v>2494.44</v>
      </c>
      <c r="S82" s="3">
        <v>4174.08</v>
      </c>
      <c r="T82" s="3">
        <v>4174.08</v>
      </c>
      <c r="U82" s="3">
        <v>4174.08</v>
      </c>
      <c r="V82" t="s">
        <v>30</v>
      </c>
      <c r="W82" t="s">
        <v>29</v>
      </c>
      <c r="X82">
        <v>12</v>
      </c>
      <c r="Y82">
        <v>18</v>
      </c>
      <c r="Z82">
        <v>0</v>
      </c>
      <c r="AA82">
        <v>0</v>
      </c>
      <c r="AB82" t="s">
        <v>6716</v>
      </c>
      <c r="AC82" s="4">
        <v>0</v>
      </c>
      <c r="AD82" s="5">
        <v>0</v>
      </c>
      <c r="AE82" s="6">
        <v>1043.5199999999995</v>
      </c>
    </row>
    <row r="83" spans="1:31" x14ac:dyDescent="0.25">
      <c r="A83">
        <v>175272</v>
      </c>
      <c r="B83" t="s">
        <v>116</v>
      </c>
      <c r="C83" t="s">
        <v>246</v>
      </c>
      <c r="D83">
        <v>1</v>
      </c>
      <c r="E83" t="s">
        <v>2163</v>
      </c>
      <c r="F83" t="s">
        <v>2162</v>
      </c>
      <c r="G83" t="s">
        <v>2161</v>
      </c>
      <c r="H83" t="s">
        <v>2160</v>
      </c>
      <c r="I83" t="s">
        <v>2159</v>
      </c>
      <c r="J83">
        <v>8111</v>
      </c>
      <c r="K83" t="s">
        <v>7</v>
      </c>
      <c r="L83" t="s">
        <v>6</v>
      </c>
      <c r="M83" t="s">
        <v>5</v>
      </c>
      <c r="N83" t="s">
        <v>2158</v>
      </c>
      <c r="O83" t="s">
        <v>0</v>
      </c>
      <c r="P83" s="3">
        <v>818.04</v>
      </c>
      <c r="Q83" s="3">
        <v>1636.08</v>
      </c>
      <c r="R83" s="3">
        <v>2454.12</v>
      </c>
      <c r="S83" s="3">
        <v>4052.95</v>
      </c>
      <c r="T83" s="3">
        <v>4052.95</v>
      </c>
      <c r="U83" s="3">
        <v>4052.95</v>
      </c>
      <c r="V83" t="s">
        <v>46</v>
      </c>
      <c r="W83" t="s">
        <v>29</v>
      </c>
      <c r="X83">
        <v>12</v>
      </c>
      <c r="Y83">
        <v>18</v>
      </c>
      <c r="Z83">
        <v>0</v>
      </c>
      <c r="AA83">
        <v>0</v>
      </c>
      <c r="AB83" t="s">
        <v>6716</v>
      </c>
      <c r="AC83" s="4">
        <v>0</v>
      </c>
      <c r="AD83" s="5">
        <v>0</v>
      </c>
      <c r="AE83" s="6">
        <v>1013.2375000000002</v>
      </c>
    </row>
    <row r="84" spans="1:31" x14ac:dyDescent="0.25">
      <c r="A84">
        <v>175786</v>
      </c>
      <c r="B84" t="s">
        <v>2132</v>
      </c>
      <c r="D84">
        <v>4</v>
      </c>
      <c r="E84" t="s">
        <v>2157</v>
      </c>
      <c r="F84" t="s">
        <v>2156</v>
      </c>
      <c r="G84" t="s">
        <v>2155</v>
      </c>
      <c r="J84">
        <v>11839</v>
      </c>
      <c r="K84" t="s">
        <v>7</v>
      </c>
      <c r="L84" t="s">
        <v>6</v>
      </c>
      <c r="M84" t="s">
        <v>5</v>
      </c>
      <c r="N84" t="s">
        <v>2154</v>
      </c>
      <c r="O84" t="s">
        <v>0</v>
      </c>
      <c r="P84" s="3">
        <v>395</v>
      </c>
      <c r="Q84" s="3">
        <v>740</v>
      </c>
      <c r="R84" s="3">
        <v>1085</v>
      </c>
      <c r="S84" s="3">
        <v>1420</v>
      </c>
      <c r="T84" s="3">
        <v>1420</v>
      </c>
      <c r="U84" s="3">
        <v>1420</v>
      </c>
      <c r="V84" t="s">
        <v>46</v>
      </c>
      <c r="W84" t="s">
        <v>29</v>
      </c>
      <c r="X84">
        <v>12</v>
      </c>
      <c r="Y84">
        <v>24</v>
      </c>
      <c r="Z84" t="s">
        <v>0</v>
      </c>
      <c r="AA84">
        <v>0</v>
      </c>
      <c r="AB84" t="s">
        <v>6716</v>
      </c>
      <c r="AC84" s="4">
        <v>0</v>
      </c>
      <c r="AD84" s="5">
        <v>0</v>
      </c>
      <c r="AE84" s="6">
        <v>355</v>
      </c>
    </row>
    <row r="85" spans="1:31" x14ac:dyDescent="0.25">
      <c r="A85">
        <v>175829</v>
      </c>
      <c r="B85" t="s">
        <v>2132</v>
      </c>
      <c r="D85">
        <v>4</v>
      </c>
      <c r="E85" t="s">
        <v>2153</v>
      </c>
      <c r="F85" t="s">
        <v>2152</v>
      </c>
      <c r="G85" t="s">
        <v>2151</v>
      </c>
      <c r="H85" t="s">
        <v>2150</v>
      </c>
      <c r="I85" t="s">
        <v>2149</v>
      </c>
      <c r="J85">
        <v>5654</v>
      </c>
      <c r="K85" t="s">
        <v>7</v>
      </c>
      <c r="L85" t="s">
        <v>6</v>
      </c>
      <c r="M85" t="s">
        <v>5</v>
      </c>
      <c r="N85" t="s">
        <v>2148</v>
      </c>
      <c r="O85" t="s">
        <v>0</v>
      </c>
      <c r="P85" s="3">
        <v>390</v>
      </c>
      <c r="Q85" s="3">
        <v>780</v>
      </c>
      <c r="R85" s="3">
        <v>1170</v>
      </c>
      <c r="S85" s="3">
        <v>1250</v>
      </c>
      <c r="T85" s="3">
        <v>1250</v>
      </c>
      <c r="U85" s="3">
        <v>1250</v>
      </c>
      <c r="V85" t="s">
        <v>30</v>
      </c>
      <c r="W85" t="s">
        <v>29</v>
      </c>
      <c r="X85">
        <v>12</v>
      </c>
      <c r="Y85">
        <v>18</v>
      </c>
      <c r="Z85" t="s">
        <v>2147</v>
      </c>
      <c r="AA85">
        <v>0</v>
      </c>
      <c r="AB85" t="s">
        <v>6716</v>
      </c>
      <c r="AC85" s="4">
        <v>0</v>
      </c>
      <c r="AD85" s="5">
        <v>0</v>
      </c>
      <c r="AE85" s="6">
        <v>312.5</v>
      </c>
    </row>
    <row r="86" spans="1:31" x14ac:dyDescent="0.25">
      <c r="A86">
        <v>175856</v>
      </c>
      <c r="B86" t="s">
        <v>2132</v>
      </c>
      <c r="C86" t="s">
        <v>2140</v>
      </c>
      <c r="D86">
        <v>1</v>
      </c>
      <c r="E86" t="s">
        <v>2146</v>
      </c>
      <c r="F86" t="s">
        <v>2145</v>
      </c>
      <c r="G86" t="s">
        <v>2144</v>
      </c>
      <c r="H86" t="s">
        <v>2143</v>
      </c>
      <c r="I86" t="s">
        <v>2142</v>
      </c>
      <c r="J86">
        <v>7199</v>
      </c>
      <c r="K86" t="s">
        <v>7</v>
      </c>
      <c r="L86" t="s">
        <v>6</v>
      </c>
      <c r="M86" t="s">
        <v>5</v>
      </c>
      <c r="N86" t="s">
        <v>2141</v>
      </c>
      <c r="O86" t="s">
        <v>0</v>
      </c>
      <c r="P86" s="3">
        <v>894</v>
      </c>
      <c r="Q86" s="3">
        <v>1788</v>
      </c>
      <c r="R86" s="3">
        <v>2682</v>
      </c>
      <c r="S86" s="3">
        <v>3570.5</v>
      </c>
      <c r="T86" s="3">
        <v>3570.5</v>
      </c>
      <c r="U86" s="3">
        <v>3570.5</v>
      </c>
      <c r="V86" t="s">
        <v>46</v>
      </c>
      <c r="W86" t="s">
        <v>29</v>
      </c>
      <c r="X86">
        <v>12</v>
      </c>
      <c r="Y86">
        <v>19</v>
      </c>
      <c r="Z86" t="s">
        <v>0</v>
      </c>
      <c r="AA86">
        <v>0</v>
      </c>
      <c r="AB86" t="s">
        <v>6716</v>
      </c>
      <c r="AC86" s="4">
        <v>0</v>
      </c>
      <c r="AD86" s="5">
        <v>0</v>
      </c>
      <c r="AE86" s="6">
        <v>892.625</v>
      </c>
    </row>
    <row r="87" spans="1:31" x14ac:dyDescent="0.25">
      <c r="A87">
        <v>176080</v>
      </c>
      <c r="B87" t="s">
        <v>2132</v>
      </c>
      <c r="C87" t="s">
        <v>2140</v>
      </c>
      <c r="D87">
        <v>1</v>
      </c>
      <c r="E87" t="s">
        <v>2139</v>
      </c>
      <c r="F87" t="s">
        <v>2138</v>
      </c>
      <c r="G87" t="s">
        <v>2137</v>
      </c>
      <c r="H87" t="s">
        <v>2136</v>
      </c>
      <c r="I87" t="s">
        <v>2135</v>
      </c>
      <c r="J87">
        <v>16536</v>
      </c>
      <c r="K87" t="s">
        <v>7</v>
      </c>
      <c r="L87" t="s">
        <v>6</v>
      </c>
      <c r="M87" t="s">
        <v>5</v>
      </c>
      <c r="N87" t="s">
        <v>2134</v>
      </c>
      <c r="O87" t="s">
        <v>0</v>
      </c>
      <c r="P87" s="3">
        <v>973.02</v>
      </c>
      <c r="Q87" s="3">
        <v>1946.04</v>
      </c>
      <c r="R87" s="3">
        <v>2919.06</v>
      </c>
      <c r="S87" s="3">
        <v>3890</v>
      </c>
      <c r="T87" s="3">
        <v>3890</v>
      </c>
      <c r="U87" s="3">
        <v>3890</v>
      </c>
      <c r="V87" t="s">
        <v>30</v>
      </c>
      <c r="W87" t="s">
        <v>29</v>
      </c>
      <c r="X87">
        <v>12</v>
      </c>
      <c r="Y87" t="s">
        <v>39</v>
      </c>
      <c r="Z87" t="s">
        <v>2133</v>
      </c>
      <c r="AA87">
        <v>0</v>
      </c>
      <c r="AB87" t="s">
        <v>6716</v>
      </c>
      <c r="AC87" s="4">
        <v>0</v>
      </c>
      <c r="AD87" s="5">
        <v>0</v>
      </c>
      <c r="AE87" s="6">
        <v>972.5</v>
      </c>
    </row>
    <row r="88" spans="1:31" x14ac:dyDescent="0.25">
      <c r="A88">
        <v>176178</v>
      </c>
      <c r="B88" t="s">
        <v>2132</v>
      </c>
      <c r="D88">
        <v>4</v>
      </c>
      <c r="E88" t="s">
        <v>2131</v>
      </c>
      <c r="F88" t="s">
        <v>2130</v>
      </c>
      <c r="G88" t="s">
        <v>2129</v>
      </c>
      <c r="H88" t="s">
        <v>2128</v>
      </c>
      <c r="I88" t="s">
        <v>2127</v>
      </c>
      <c r="J88">
        <v>7559</v>
      </c>
      <c r="K88" t="s">
        <v>7</v>
      </c>
      <c r="L88" t="s">
        <v>6</v>
      </c>
      <c r="M88" t="s">
        <v>5</v>
      </c>
      <c r="N88" t="s">
        <v>2126</v>
      </c>
      <c r="O88" t="s">
        <v>0</v>
      </c>
      <c r="P88" s="3">
        <v>360</v>
      </c>
      <c r="Q88" s="3">
        <v>720</v>
      </c>
      <c r="R88" s="3">
        <v>1080</v>
      </c>
      <c r="S88" s="3">
        <v>1400</v>
      </c>
      <c r="T88" s="3">
        <v>1400</v>
      </c>
      <c r="U88" s="3">
        <v>1400</v>
      </c>
      <c r="V88" t="s">
        <v>46</v>
      </c>
      <c r="W88" t="s">
        <v>29</v>
      </c>
      <c r="X88">
        <v>12</v>
      </c>
      <c r="Y88">
        <v>18</v>
      </c>
      <c r="Z88" t="s">
        <v>0</v>
      </c>
      <c r="AA88">
        <v>0</v>
      </c>
      <c r="AB88" t="s">
        <v>6716</v>
      </c>
      <c r="AC88" s="4">
        <v>0</v>
      </c>
      <c r="AD88" s="5">
        <v>0</v>
      </c>
      <c r="AE88" s="6">
        <v>350</v>
      </c>
    </row>
    <row r="89" spans="1:31" x14ac:dyDescent="0.25">
      <c r="A89">
        <v>178615</v>
      </c>
      <c r="B89" t="s">
        <v>2044</v>
      </c>
      <c r="D89">
        <v>1</v>
      </c>
      <c r="E89" t="s">
        <v>2071</v>
      </c>
      <c r="F89" t="s">
        <v>2070</v>
      </c>
      <c r="G89" t="s">
        <v>2069</v>
      </c>
      <c r="H89" t="s">
        <v>2068</v>
      </c>
      <c r="I89" t="s">
        <v>2067</v>
      </c>
      <c r="J89">
        <v>5910</v>
      </c>
      <c r="K89" t="s">
        <v>7</v>
      </c>
      <c r="L89" t="s">
        <v>6</v>
      </c>
      <c r="M89" t="s">
        <v>5</v>
      </c>
      <c r="N89" t="s">
        <v>2066</v>
      </c>
      <c r="O89" t="s">
        <v>0</v>
      </c>
      <c r="P89" s="3">
        <v>894</v>
      </c>
      <c r="Q89" s="3">
        <v>1788</v>
      </c>
      <c r="R89" s="3">
        <v>2682</v>
      </c>
      <c r="S89" s="3">
        <v>7152</v>
      </c>
      <c r="T89" s="3">
        <v>7152</v>
      </c>
      <c r="U89" s="3" t="s">
        <v>2065</v>
      </c>
      <c r="V89" t="s">
        <v>46</v>
      </c>
      <c r="W89" t="e">
        <v>#VALUE!</v>
      </c>
      <c r="X89">
        <v>12</v>
      </c>
      <c r="Y89">
        <v>17</v>
      </c>
      <c r="Z89" t="s">
        <v>2064</v>
      </c>
      <c r="AA89">
        <v>0</v>
      </c>
      <c r="AB89" t="s">
        <v>6716</v>
      </c>
      <c r="AC89" s="4">
        <v>0</v>
      </c>
      <c r="AD89" s="5">
        <v>0</v>
      </c>
      <c r="AE89" s="6">
        <v>1788</v>
      </c>
    </row>
    <row r="90" spans="1:31" x14ac:dyDescent="0.25">
      <c r="A90">
        <v>180249</v>
      </c>
      <c r="B90" t="s">
        <v>2037</v>
      </c>
      <c r="C90" t="s">
        <v>2036</v>
      </c>
      <c r="D90">
        <v>4</v>
      </c>
      <c r="E90" t="s">
        <v>2035</v>
      </c>
      <c r="F90" t="s">
        <v>2034</v>
      </c>
      <c r="G90" t="s">
        <v>2033</v>
      </c>
      <c r="H90" t="s">
        <v>2032</v>
      </c>
      <c r="I90" t="s">
        <v>2031</v>
      </c>
      <c r="J90">
        <v>1772</v>
      </c>
      <c r="K90" t="s">
        <v>7</v>
      </c>
      <c r="L90" t="s">
        <v>6</v>
      </c>
      <c r="M90" t="s">
        <v>5</v>
      </c>
      <c r="N90" t="s">
        <v>2030</v>
      </c>
      <c r="O90" t="s">
        <v>0</v>
      </c>
      <c r="P90" s="3">
        <v>442.05</v>
      </c>
      <c r="Q90" s="3">
        <v>816.36</v>
      </c>
      <c r="R90" s="3">
        <v>1190.67</v>
      </c>
      <c r="S90" s="3">
        <v>1564.98</v>
      </c>
      <c r="T90" s="3">
        <v>1564.98</v>
      </c>
      <c r="U90" s="3">
        <v>1564.98</v>
      </c>
      <c r="V90" t="s">
        <v>46</v>
      </c>
      <c r="W90" t="s">
        <v>29</v>
      </c>
      <c r="X90">
        <v>12</v>
      </c>
      <c r="Y90">
        <v>25</v>
      </c>
      <c r="Z90" t="s">
        <v>0</v>
      </c>
      <c r="AA90">
        <v>0</v>
      </c>
      <c r="AB90" t="s">
        <v>6716</v>
      </c>
      <c r="AC90" s="4">
        <v>0</v>
      </c>
      <c r="AD90" s="5">
        <v>0</v>
      </c>
      <c r="AE90" s="6">
        <v>391.24500000000012</v>
      </c>
    </row>
    <row r="91" spans="1:31" x14ac:dyDescent="0.25">
      <c r="A91">
        <v>184782</v>
      </c>
      <c r="B91" t="s">
        <v>1866</v>
      </c>
      <c r="D91">
        <v>1</v>
      </c>
      <c r="E91" t="s">
        <v>1924</v>
      </c>
      <c r="F91" t="s">
        <v>1923</v>
      </c>
      <c r="G91" t="s">
        <v>1922</v>
      </c>
      <c r="H91" t="s">
        <v>1921</v>
      </c>
      <c r="I91" t="s">
        <v>1920</v>
      </c>
      <c r="J91">
        <v>12022</v>
      </c>
      <c r="K91" t="s">
        <v>7</v>
      </c>
      <c r="L91" t="s">
        <v>6</v>
      </c>
      <c r="M91" t="s">
        <v>5</v>
      </c>
      <c r="N91" t="s">
        <v>1919</v>
      </c>
      <c r="O91" t="s">
        <v>0</v>
      </c>
      <c r="P91" s="3">
        <v>1527</v>
      </c>
      <c r="Q91" s="3">
        <v>3054</v>
      </c>
      <c r="R91" s="3">
        <v>4581</v>
      </c>
      <c r="S91" s="3">
        <v>6432</v>
      </c>
      <c r="T91" s="3">
        <v>6432</v>
      </c>
      <c r="U91" s="3">
        <v>9162</v>
      </c>
      <c r="V91" t="s">
        <v>30</v>
      </c>
      <c r="W91" t="s">
        <v>29</v>
      </c>
      <c r="X91">
        <v>12</v>
      </c>
      <c r="Y91">
        <v>17</v>
      </c>
      <c r="Z91" t="s">
        <v>0</v>
      </c>
      <c r="AA91">
        <v>0</v>
      </c>
      <c r="AB91" t="s">
        <v>6716</v>
      </c>
      <c r="AC91" s="4">
        <v>0</v>
      </c>
      <c r="AD91" s="5">
        <v>0</v>
      </c>
      <c r="AE91" s="6">
        <v>1608</v>
      </c>
    </row>
    <row r="92" spans="1:31" x14ac:dyDescent="0.25">
      <c r="A92">
        <v>187444</v>
      </c>
      <c r="B92" t="s">
        <v>1866</v>
      </c>
      <c r="D92">
        <v>1</v>
      </c>
      <c r="E92" t="s">
        <v>1865</v>
      </c>
      <c r="F92" t="s">
        <v>1864</v>
      </c>
      <c r="G92" t="s">
        <v>1863</v>
      </c>
      <c r="H92" t="s">
        <v>1862</v>
      </c>
      <c r="I92" t="s">
        <v>1861</v>
      </c>
      <c r="J92">
        <v>9619</v>
      </c>
      <c r="K92" t="s">
        <v>7</v>
      </c>
      <c r="L92" t="s">
        <v>6</v>
      </c>
      <c r="M92" t="s">
        <v>5</v>
      </c>
      <c r="N92" t="s">
        <v>1860</v>
      </c>
      <c r="O92" t="s">
        <v>0</v>
      </c>
      <c r="P92" s="3">
        <v>1209</v>
      </c>
      <c r="Q92" s="3">
        <v>2418</v>
      </c>
      <c r="R92" s="3">
        <v>3627</v>
      </c>
      <c r="S92" s="3">
        <v>6287</v>
      </c>
      <c r="T92" s="3">
        <v>6287</v>
      </c>
      <c r="U92" s="3">
        <v>6287</v>
      </c>
      <c r="V92" t="s">
        <v>46</v>
      </c>
      <c r="W92" t="s">
        <v>29</v>
      </c>
      <c r="X92">
        <v>12</v>
      </c>
      <c r="Y92">
        <v>19</v>
      </c>
      <c r="Z92" t="s">
        <v>0</v>
      </c>
      <c r="AA92">
        <v>0</v>
      </c>
      <c r="AB92" t="s">
        <v>6716</v>
      </c>
      <c r="AC92" s="4">
        <v>0</v>
      </c>
      <c r="AD92" s="5">
        <v>0</v>
      </c>
      <c r="AE92" s="6">
        <v>1571.75</v>
      </c>
    </row>
    <row r="93" spans="1:31" x14ac:dyDescent="0.25">
      <c r="A93">
        <v>187620</v>
      </c>
      <c r="B93" t="s">
        <v>1845</v>
      </c>
      <c r="C93" t="s">
        <v>1859</v>
      </c>
      <c r="D93">
        <v>4</v>
      </c>
      <c r="E93" t="s">
        <v>1858</v>
      </c>
      <c r="F93" t="s">
        <v>1857</v>
      </c>
      <c r="G93" t="s">
        <v>1856</v>
      </c>
      <c r="H93" t="s">
        <v>1855</v>
      </c>
      <c r="I93" t="s">
        <v>1854</v>
      </c>
      <c r="J93">
        <v>8448</v>
      </c>
      <c r="K93" t="s">
        <v>7</v>
      </c>
      <c r="L93" t="s">
        <v>6</v>
      </c>
      <c r="M93" t="s">
        <v>5</v>
      </c>
      <c r="N93" t="s">
        <v>1853</v>
      </c>
      <c r="O93" t="s">
        <v>0</v>
      </c>
      <c r="P93" s="3">
        <v>204</v>
      </c>
      <c r="Q93" s="3">
        <v>408</v>
      </c>
      <c r="R93" s="3">
        <v>612</v>
      </c>
      <c r="S93" s="3">
        <v>816</v>
      </c>
      <c r="T93" s="3">
        <v>816</v>
      </c>
      <c r="U93" s="3">
        <v>816</v>
      </c>
      <c r="V93" t="s">
        <v>46</v>
      </c>
      <c r="W93" t="s">
        <v>29</v>
      </c>
      <c r="X93">
        <v>12</v>
      </c>
      <c r="Y93">
        <v>18</v>
      </c>
      <c r="Z93" t="s">
        <v>0</v>
      </c>
      <c r="AA93">
        <v>0</v>
      </c>
      <c r="AB93" t="s">
        <v>6716</v>
      </c>
      <c r="AC93" s="4">
        <v>0</v>
      </c>
      <c r="AD93" s="5">
        <v>0</v>
      </c>
      <c r="AE93" s="6">
        <v>204</v>
      </c>
    </row>
    <row r="94" spans="1:31" x14ac:dyDescent="0.25">
      <c r="A94">
        <v>187958</v>
      </c>
      <c r="B94" t="s">
        <v>1845</v>
      </c>
      <c r="C94" t="s">
        <v>1852</v>
      </c>
      <c r="D94">
        <v>4</v>
      </c>
      <c r="E94" t="s">
        <v>1851</v>
      </c>
      <c r="F94" t="s">
        <v>1850</v>
      </c>
      <c r="G94" t="s">
        <v>1849</v>
      </c>
      <c r="H94" t="s">
        <v>1848</v>
      </c>
      <c r="I94" t="s">
        <v>1847</v>
      </c>
      <c r="J94">
        <v>2384</v>
      </c>
      <c r="K94" t="s">
        <v>7</v>
      </c>
      <c r="L94" t="s">
        <v>6</v>
      </c>
      <c r="M94" t="s">
        <v>5</v>
      </c>
      <c r="N94" t="s">
        <v>1846</v>
      </c>
      <c r="O94" t="s">
        <v>0</v>
      </c>
      <c r="P94" s="3">
        <v>241.5</v>
      </c>
      <c r="Q94" s="3">
        <v>483</v>
      </c>
      <c r="R94" s="3">
        <v>724.5</v>
      </c>
      <c r="S94" s="3">
        <v>966</v>
      </c>
      <c r="T94" s="3">
        <v>966</v>
      </c>
      <c r="U94" s="3">
        <v>966</v>
      </c>
      <c r="V94" t="s">
        <v>46</v>
      </c>
      <c r="W94" t="s">
        <v>29</v>
      </c>
      <c r="X94">
        <v>12</v>
      </c>
      <c r="Y94">
        <v>18</v>
      </c>
      <c r="Z94" t="s">
        <v>0</v>
      </c>
      <c r="AA94">
        <v>0</v>
      </c>
      <c r="AB94" t="s">
        <v>6716</v>
      </c>
      <c r="AC94" s="4">
        <v>0</v>
      </c>
      <c r="AD94" s="5">
        <v>0</v>
      </c>
      <c r="AE94" s="6">
        <v>241.5</v>
      </c>
    </row>
    <row r="95" spans="1:31" x14ac:dyDescent="0.25">
      <c r="A95">
        <v>189547</v>
      </c>
      <c r="B95" t="s">
        <v>1631</v>
      </c>
      <c r="C95" t="s">
        <v>1630</v>
      </c>
      <c r="D95">
        <v>4</v>
      </c>
      <c r="E95" t="s">
        <v>1838</v>
      </c>
      <c r="F95" t="s">
        <v>1837</v>
      </c>
      <c r="G95" t="s">
        <v>1836</v>
      </c>
      <c r="H95" t="s">
        <v>1835</v>
      </c>
      <c r="I95" t="s">
        <v>1834</v>
      </c>
      <c r="J95">
        <v>5944</v>
      </c>
      <c r="K95" t="s">
        <v>7</v>
      </c>
      <c r="L95" t="s">
        <v>6</v>
      </c>
      <c r="M95" t="s">
        <v>5</v>
      </c>
      <c r="N95" t="s">
        <v>1833</v>
      </c>
      <c r="O95" t="s">
        <v>0</v>
      </c>
      <c r="P95" s="3">
        <v>552</v>
      </c>
      <c r="Q95" s="3">
        <v>1104</v>
      </c>
      <c r="R95" s="3">
        <v>1656</v>
      </c>
      <c r="S95" s="3">
        <v>2209</v>
      </c>
      <c r="T95" s="3">
        <v>2209</v>
      </c>
      <c r="U95" s="3">
        <v>2209</v>
      </c>
      <c r="V95" t="s">
        <v>46</v>
      </c>
      <c r="W95" t="s">
        <v>29</v>
      </c>
      <c r="X95">
        <v>12</v>
      </c>
      <c r="Y95" t="s">
        <v>1</v>
      </c>
      <c r="Z95" t="s">
        <v>1832</v>
      </c>
      <c r="AA95">
        <v>0</v>
      </c>
      <c r="AB95" t="s">
        <v>6716</v>
      </c>
      <c r="AC95" s="4">
        <v>0</v>
      </c>
      <c r="AD95" s="5">
        <v>0</v>
      </c>
      <c r="AE95" s="6">
        <v>552.25</v>
      </c>
    </row>
    <row r="96" spans="1:31" x14ac:dyDescent="0.25">
      <c r="A96">
        <v>190442</v>
      </c>
      <c r="B96" t="s">
        <v>1631</v>
      </c>
      <c r="C96" t="s">
        <v>1630</v>
      </c>
      <c r="D96">
        <v>4</v>
      </c>
      <c r="E96" t="s">
        <v>1824</v>
      </c>
      <c r="F96" t="s">
        <v>1823</v>
      </c>
      <c r="G96" t="s">
        <v>1822</v>
      </c>
      <c r="H96" t="s">
        <v>1821</v>
      </c>
      <c r="I96" t="s">
        <v>1820</v>
      </c>
      <c r="J96">
        <v>4520</v>
      </c>
      <c r="K96" t="s">
        <v>7</v>
      </c>
      <c r="L96" t="s">
        <v>6</v>
      </c>
      <c r="M96" t="s">
        <v>5</v>
      </c>
      <c r="N96" t="s">
        <v>1819</v>
      </c>
      <c r="O96" t="s">
        <v>0</v>
      </c>
      <c r="P96" s="3">
        <v>540</v>
      </c>
      <c r="Q96" s="3">
        <v>1080</v>
      </c>
      <c r="R96" s="3">
        <v>1620</v>
      </c>
      <c r="S96" s="3">
        <v>2434</v>
      </c>
      <c r="T96" s="3">
        <v>2434</v>
      </c>
      <c r="U96" s="3">
        <v>2434</v>
      </c>
      <c r="V96" t="s">
        <v>46</v>
      </c>
      <c r="W96" t="s">
        <v>29</v>
      </c>
      <c r="X96">
        <v>12</v>
      </c>
      <c r="Y96" t="s">
        <v>1561</v>
      </c>
      <c r="Z96" t="s">
        <v>1818</v>
      </c>
      <c r="AA96">
        <v>0</v>
      </c>
      <c r="AB96" t="s">
        <v>6716</v>
      </c>
      <c r="AC96" s="4">
        <v>0</v>
      </c>
      <c r="AD96" s="5">
        <v>0</v>
      </c>
      <c r="AE96" s="6">
        <v>608.5</v>
      </c>
    </row>
    <row r="97" spans="1:31" x14ac:dyDescent="0.25">
      <c r="A97">
        <v>190512</v>
      </c>
      <c r="B97" t="s">
        <v>1631</v>
      </c>
      <c r="C97" t="s">
        <v>1787</v>
      </c>
      <c r="D97">
        <v>1</v>
      </c>
      <c r="E97" t="s">
        <v>1817</v>
      </c>
      <c r="F97" t="s">
        <v>1732</v>
      </c>
      <c r="G97" t="s">
        <v>1816</v>
      </c>
      <c r="J97">
        <v>14857</v>
      </c>
      <c r="K97" t="s">
        <v>7</v>
      </c>
      <c r="L97" t="s">
        <v>6</v>
      </c>
      <c r="M97" t="s">
        <v>5</v>
      </c>
      <c r="N97" t="s">
        <v>1815</v>
      </c>
      <c r="O97" t="s">
        <v>0</v>
      </c>
      <c r="P97" s="3">
        <v>928.1</v>
      </c>
      <c r="Q97" s="3">
        <v>1708.1</v>
      </c>
      <c r="R97" s="3">
        <v>2488.1</v>
      </c>
      <c r="S97" s="3">
        <v>3266</v>
      </c>
      <c r="T97" s="3">
        <v>3266</v>
      </c>
      <c r="U97" s="3">
        <v>3266</v>
      </c>
      <c r="V97" t="s">
        <v>46</v>
      </c>
      <c r="W97" t="s">
        <v>29</v>
      </c>
      <c r="X97">
        <v>12</v>
      </c>
      <c r="Y97" t="s">
        <v>1</v>
      </c>
      <c r="Z97" t="s">
        <v>0</v>
      </c>
      <c r="AA97">
        <v>0</v>
      </c>
      <c r="AB97" t="s">
        <v>6716</v>
      </c>
      <c r="AC97" s="4">
        <v>0</v>
      </c>
      <c r="AD97" s="5">
        <v>0</v>
      </c>
      <c r="AE97" s="6">
        <v>816.5</v>
      </c>
    </row>
    <row r="98" spans="1:31" x14ac:dyDescent="0.25">
      <c r="A98">
        <v>190558</v>
      </c>
      <c r="B98" t="s">
        <v>1631</v>
      </c>
      <c r="C98" t="s">
        <v>1787</v>
      </c>
      <c r="D98">
        <v>1</v>
      </c>
      <c r="E98" t="s">
        <v>1814</v>
      </c>
      <c r="F98" t="s">
        <v>1813</v>
      </c>
      <c r="G98" t="s">
        <v>1812</v>
      </c>
      <c r="H98" t="s">
        <v>1811</v>
      </c>
      <c r="I98" t="s">
        <v>1810</v>
      </c>
      <c r="J98">
        <v>13345</v>
      </c>
      <c r="K98" t="s">
        <v>7</v>
      </c>
      <c r="L98" t="s">
        <v>6</v>
      </c>
      <c r="M98" t="s">
        <v>5</v>
      </c>
      <c r="N98" t="s">
        <v>1809</v>
      </c>
      <c r="O98" t="s">
        <v>0</v>
      </c>
      <c r="P98" s="3">
        <v>1071.0999999999999</v>
      </c>
      <c r="Q98" s="3">
        <v>1896.1</v>
      </c>
      <c r="R98" s="3">
        <v>2721.1</v>
      </c>
      <c r="S98" s="3">
        <v>3509.6</v>
      </c>
      <c r="T98" s="3">
        <v>3509.6</v>
      </c>
      <c r="U98" s="3">
        <v>3509.6</v>
      </c>
      <c r="V98" t="s">
        <v>46</v>
      </c>
      <c r="W98" t="s">
        <v>29</v>
      </c>
      <c r="X98">
        <v>12</v>
      </c>
      <c r="Y98">
        <v>18</v>
      </c>
      <c r="Z98" t="s">
        <v>1808</v>
      </c>
      <c r="AA98">
        <v>0</v>
      </c>
      <c r="AB98" t="s">
        <v>6716</v>
      </c>
      <c r="AC98" s="4">
        <v>0</v>
      </c>
      <c r="AD98" s="5">
        <v>0</v>
      </c>
      <c r="AE98" s="6">
        <v>877.40000000000009</v>
      </c>
    </row>
    <row r="99" spans="1:31" x14ac:dyDescent="0.25">
      <c r="A99">
        <v>190600</v>
      </c>
      <c r="B99" t="s">
        <v>1631</v>
      </c>
      <c r="C99" t="s">
        <v>1787</v>
      </c>
      <c r="D99">
        <v>1</v>
      </c>
      <c r="E99" t="s">
        <v>1807</v>
      </c>
      <c r="F99" t="s">
        <v>1732</v>
      </c>
      <c r="G99" t="s">
        <v>1806</v>
      </c>
      <c r="H99" t="s">
        <v>1805</v>
      </c>
      <c r="I99" t="s">
        <v>1804</v>
      </c>
      <c r="J99">
        <v>13305</v>
      </c>
      <c r="K99" t="s">
        <v>7</v>
      </c>
      <c r="L99" t="s">
        <v>6</v>
      </c>
      <c r="M99" t="s">
        <v>5</v>
      </c>
      <c r="N99" t="s">
        <v>1803</v>
      </c>
      <c r="O99" t="s">
        <v>0</v>
      </c>
      <c r="P99" s="3">
        <v>982.95</v>
      </c>
      <c r="Q99" s="3">
        <v>1807.95</v>
      </c>
      <c r="R99" s="3" t="s">
        <v>1802</v>
      </c>
      <c r="S99" s="3">
        <v>3405.2</v>
      </c>
      <c r="T99" s="3">
        <v>3405.2</v>
      </c>
      <c r="U99" s="3">
        <v>3405.2</v>
      </c>
      <c r="V99" t="s">
        <v>46</v>
      </c>
      <c r="W99" t="e">
        <v>#VALUE!</v>
      </c>
      <c r="X99">
        <v>12</v>
      </c>
      <c r="Y99" t="s">
        <v>1</v>
      </c>
      <c r="Z99" t="s">
        <v>0</v>
      </c>
      <c r="AA99">
        <v>0</v>
      </c>
      <c r="AB99" t="s">
        <v>6716</v>
      </c>
      <c r="AC99" s="4">
        <v>0</v>
      </c>
      <c r="AD99" s="5">
        <v>0</v>
      </c>
      <c r="AE99" s="6">
        <v>851.30000000000018</v>
      </c>
    </row>
    <row r="100" spans="1:31" x14ac:dyDescent="0.25">
      <c r="A100">
        <v>190655</v>
      </c>
      <c r="B100" t="s">
        <v>1631</v>
      </c>
      <c r="C100" t="s">
        <v>1787</v>
      </c>
      <c r="D100">
        <v>1</v>
      </c>
      <c r="E100" t="s">
        <v>1801</v>
      </c>
      <c r="F100" t="s">
        <v>1800</v>
      </c>
      <c r="G100" t="s">
        <v>1799</v>
      </c>
      <c r="H100" t="s">
        <v>1798</v>
      </c>
      <c r="I100" t="s">
        <v>1797</v>
      </c>
      <c r="J100">
        <v>17374</v>
      </c>
      <c r="K100" t="s">
        <v>7</v>
      </c>
      <c r="L100" t="s">
        <v>6</v>
      </c>
      <c r="M100" t="s">
        <v>5</v>
      </c>
      <c r="N100" t="s">
        <v>1796</v>
      </c>
      <c r="O100" t="s">
        <v>1795</v>
      </c>
      <c r="P100" s="3">
        <v>923.3</v>
      </c>
      <c r="Q100" s="3">
        <v>1748.3</v>
      </c>
      <c r="R100" s="3">
        <v>2823.3</v>
      </c>
      <c r="S100" s="3">
        <v>3360.15</v>
      </c>
      <c r="T100" s="3">
        <v>3360.15</v>
      </c>
      <c r="U100" s="3">
        <v>3360.15</v>
      </c>
      <c r="V100" t="s">
        <v>46</v>
      </c>
      <c r="W100" t="s">
        <v>29</v>
      </c>
      <c r="X100">
        <v>12</v>
      </c>
      <c r="Y100" t="s">
        <v>1</v>
      </c>
      <c r="Z100" t="s">
        <v>0</v>
      </c>
      <c r="AA100">
        <v>0</v>
      </c>
      <c r="AB100" t="s">
        <v>6716</v>
      </c>
      <c r="AC100" s="4">
        <v>0</v>
      </c>
      <c r="AD100" s="5">
        <v>0</v>
      </c>
      <c r="AE100" s="6">
        <v>840.03749999999991</v>
      </c>
    </row>
    <row r="101" spans="1:31" x14ac:dyDescent="0.25">
      <c r="A101">
        <v>190664</v>
      </c>
      <c r="B101" t="s">
        <v>1631</v>
      </c>
      <c r="C101" t="s">
        <v>1787</v>
      </c>
      <c r="D101">
        <v>1</v>
      </c>
      <c r="E101" t="s">
        <v>1794</v>
      </c>
      <c r="F101" t="s">
        <v>1793</v>
      </c>
      <c r="G101" t="s">
        <v>1792</v>
      </c>
      <c r="H101" t="s">
        <v>1791</v>
      </c>
      <c r="I101" t="s">
        <v>1790</v>
      </c>
      <c r="J101">
        <v>15773</v>
      </c>
      <c r="K101" t="s">
        <v>7</v>
      </c>
      <c r="L101" t="s">
        <v>6</v>
      </c>
      <c r="M101" t="s">
        <v>5</v>
      </c>
      <c r="N101" t="s">
        <v>1789</v>
      </c>
      <c r="O101" t="s">
        <v>1788</v>
      </c>
      <c r="P101" s="3">
        <v>1058.8499999999999</v>
      </c>
      <c r="Q101" s="3">
        <v>1883.85</v>
      </c>
      <c r="R101" s="3">
        <v>2708.85</v>
      </c>
      <c r="S101" s="3">
        <v>3493.85</v>
      </c>
      <c r="T101" s="3">
        <v>3493.85</v>
      </c>
      <c r="U101" s="3">
        <v>3493.85</v>
      </c>
      <c r="V101" t="s">
        <v>30</v>
      </c>
      <c r="W101" t="s">
        <v>29</v>
      </c>
      <c r="X101">
        <v>12</v>
      </c>
      <c r="Y101" t="s">
        <v>39</v>
      </c>
      <c r="Z101" t="s">
        <v>0</v>
      </c>
      <c r="AA101">
        <v>0</v>
      </c>
      <c r="AB101" t="s">
        <v>6716</v>
      </c>
      <c r="AC101" s="4">
        <v>0</v>
      </c>
      <c r="AD101" s="5">
        <v>0</v>
      </c>
      <c r="AE101" s="6">
        <v>873.46250000000009</v>
      </c>
    </row>
    <row r="102" spans="1:31" x14ac:dyDescent="0.25">
      <c r="A102">
        <v>190691</v>
      </c>
      <c r="B102" t="s">
        <v>1631</v>
      </c>
      <c r="C102" t="s">
        <v>1787</v>
      </c>
      <c r="D102">
        <v>1</v>
      </c>
      <c r="E102" t="s">
        <v>1786</v>
      </c>
      <c r="F102" t="s">
        <v>1785</v>
      </c>
      <c r="G102" t="s">
        <v>1784</v>
      </c>
      <c r="H102" t="s">
        <v>1783</v>
      </c>
      <c r="I102" t="s">
        <v>1782</v>
      </c>
      <c r="J102">
        <v>8438</v>
      </c>
      <c r="K102" t="s">
        <v>7</v>
      </c>
      <c r="L102" t="s">
        <v>6</v>
      </c>
      <c r="M102" t="s">
        <v>5</v>
      </c>
      <c r="N102" t="s">
        <v>1781</v>
      </c>
      <c r="O102" t="s">
        <v>1780</v>
      </c>
      <c r="P102" s="3">
        <v>951.1</v>
      </c>
      <c r="Q102" s="3">
        <v>1776.1</v>
      </c>
      <c r="R102" s="3">
        <v>2601.1</v>
      </c>
      <c r="S102" s="3">
        <v>3373.6</v>
      </c>
      <c r="T102" s="3">
        <v>3373.6</v>
      </c>
      <c r="U102" s="3">
        <v>3373.6</v>
      </c>
      <c r="V102" t="s">
        <v>46</v>
      </c>
      <c r="W102" t="s">
        <v>29</v>
      </c>
      <c r="X102">
        <v>12</v>
      </c>
      <c r="Y102" t="s">
        <v>1</v>
      </c>
      <c r="Z102" t="s">
        <v>1779</v>
      </c>
      <c r="AA102">
        <v>0</v>
      </c>
      <c r="AB102" t="s">
        <v>6716</v>
      </c>
      <c r="AC102" s="4">
        <v>0</v>
      </c>
      <c r="AD102" s="5">
        <v>0</v>
      </c>
      <c r="AE102" s="6">
        <v>843.40000000000009</v>
      </c>
    </row>
    <row r="103" spans="1:31" x14ac:dyDescent="0.25">
      <c r="A103">
        <v>191126</v>
      </c>
      <c r="B103" t="s">
        <v>1631</v>
      </c>
      <c r="C103" t="s">
        <v>1630</v>
      </c>
      <c r="D103">
        <v>1</v>
      </c>
      <c r="E103" t="s">
        <v>1778</v>
      </c>
      <c r="F103" t="s">
        <v>1732</v>
      </c>
      <c r="G103" t="s">
        <v>1777</v>
      </c>
      <c r="H103" t="s">
        <v>1776</v>
      </c>
      <c r="I103" t="s">
        <v>1775</v>
      </c>
      <c r="J103">
        <v>9567</v>
      </c>
      <c r="K103" t="s">
        <v>7</v>
      </c>
      <c r="L103" t="s">
        <v>6</v>
      </c>
      <c r="M103" t="s">
        <v>5</v>
      </c>
      <c r="N103" t="s">
        <v>1774</v>
      </c>
      <c r="O103" t="s">
        <v>1773</v>
      </c>
      <c r="P103" s="3">
        <v>812</v>
      </c>
      <c r="Q103" s="3">
        <v>1412</v>
      </c>
      <c r="R103" s="3">
        <v>2012</v>
      </c>
      <c r="S103" s="3">
        <v>2667</v>
      </c>
      <c r="T103" s="3">
        <v>2667</v>
      </c>
      <c r="U103" s="3">
        <v>2667</v>
      </c>
      <c r="V103" t="s">
        <v>1772</v>
      </c>
      <c r="W103" t="s">
        <v>29</v>
      </c>
      <c r="X103">
        <v>12</v>
      </c>
      <c r="Y103" t="s">
        <v>1</v>
      </c>
      <c r="Z103" t="s">
        <v>1771</v>
      </c>
      <c r="AA103">
        <v>0</v>
      </c>
      <c r="AB103" t="s">
        <v>6716</v>
      </c>
      <c r="AC103" s="4">
        <v>0</v>
      </c>
      <c r="AD103" s="5">
        <v>0</v>
      </c>
      <c r="AE103" s="6">
        <v>666.75</v>
      </c>
    </row>
    <row r="104" spans="1:31" x14ac:dyDescent="0.25">
      <c r="A104">
        <v>191339</v>
      </c>
      <c r="B104" t="s">
        <v>1631</v>
      </c>
      <c r="C104" t="s">
        <v>1630</v>
      </c>
      <c r="D104">
        <v>4</v>
      </c>
      <c r="E104" t="s">
        <v>1770</v>
      </c>
      <c r="F104" t="s">
        <v>1769</v>
      </c>
      <c r="G104" t="s">
        <v>1768</v>
      </c>
      <c r="H104" t="s">
        <v>1767</v>
      </c>
      <c r="I104" t="s">
        <v>1766</v>
      </c>
      <c r="J104">
        <v>6876</v>
      </c>
      <c r="K104" t="s">
        <v>7</v>
      </c>
      <c r="L104" t="s">
        <v>6</v>
      </c>
      <c r="M104" t="s">
        <v>5</v>
      </c>
      <c r="N104" t="s">
        <v>1765</v>
      </c>
      <c r="O104" t="s">
        <v>0</v>
      </c>
      <c r="P104" s="3">
        <v>534</v>
      </c>
      <c r="Q104" s="3">
        <v>1070</v>
      </c>
      <c r="R104" s="3">
        <v>1602</v>
      </c>
      <c r="S104" s="3">
        <v>2230</v>
      </c>
      <c r="T104" s="3">
        <v>2230</v>
      </c>
      <c r="U104" s="3">
        <v>2230</v>
      </c>
      <c r="V104" t="s">
        <v>1764</v>
      </c>
      <c r="W104" t="s">
        <v>29</v>
      </c>
      <c r="X104">
        <v>12</v>
      </c>
      <c r="Y104" t="s">
        <v>39</v>
      </c>
      <c r="Z104" t="s">
        <v>1763</v>
      </c>
      <c r="AA104">
        <v>0</v>
      </c>
      <c r="AB104" t="s">
        <v>6716</v>
      </c>
      <c r="AC104" s="4">
        <v>0</v>
      </c>
      <c r="AD104" s="5">
        <v>0</v>
      </c>
      <c r="AE104" s="6">
        <v>557.5</v>
      </c>
    </row>
    <row r="105" spans="1:31" x14ac:dyDescent="0.25">
      <c r="A105">
        <v>191612</v>
      </c>
      <c r="B105" t="s">
        <v>1631</v>
      </c>
      <c r="C105" t="s">
        <v>1630</v>
      </c>
      <c r="D105">
        <v>4</v>
      </c>
      <c r="E105" t="s">
        <v>1762</v>
      </c>
      <c r="F105" t="s">
        <v>1761</v>
      </c>
      <c r="G105" t="s">
        <v>1760</v>
      </c>
      <c r="H105" t="s">
        <v>1759</v>
      </c>
      <c r="I105" t="s">
        <v>1758</v>
      </c>
      <c r="J105">
        <v>3259</v>
      </c>
      <c r="K105" t="s">
        <v>7</v>
      </c>
      <c r="L105" t="s">
        <v>6</v>
      </c>
      <c r="M105" t="s">
        <v>5</v>
      </c>
      <c r="N105" t="s">
        <v>1757</v>
      </c>
      <c r="O105" t="s">
        <v>1756</v>
      </c>
      <c r="P105" s="3">
        <v>589</v>
      </c>
      <c r="Q105" s="3">
        <v>1108</v>
      </c>
      <c r="R105" s="3">
        <v>1627</v>
      </c>
      <c r="S105" s="3">
        <v>2485</v>
      </c>
      <c r="T105" s="3">
        <v>2485</v>
      </c>
      <c r="U105" s="3">
        <v>2485</v>
      </c>
      <c r="V105" t="s">
        <v>46</v>
      </c>
      <c r="W105" t="s">
        <v>29</v>
      </c>
      <c r="X105">
        <v>12</v>
      </c>
      <c r="Y105" t="s">
        <v>1</v>
      </c>
      <c r="Z105" t="s">
        <v>0</v>
      </c>
      <c r="AA105">
        <v>0</v>
      </c>
      <c r="AB105" t="s">
        <v>6716</v>
      </c>
      <c r="AC105" s="4">
        <v>0</v>
      </c>
      <c r="AD105" s="5">
        <v>0</v>
      </c>
      <c r="AE105" s="6">
        <v>621.25</v>
      </c>
    </row>
    <row r="106" spans="1:31" x14ac:dyDescent="0.25">
      <c r="A106">
        <v>193308</v>
      </c>
      <c r="B106" t="s">
        <v>1631</v>
      </c>
      <c r="D106">
        <v>3</v>
      </c>
      <c r="E106" t="s">
        <v>1755</v>
      </c>
      <c r="F106" t="s">
        <v>1754</v>
      </c>
      <c r="G106" t="s">
        <v>1753</v>
      </c>
      <c r="H106" t="s">
        <v>1753</v>
      </c>
      <c r="I106" t="s">
        <v>1753</v>
      </c>
      <c r="J106">
        <v>6501</v>
      </c>
      <c r="K106" t="s">
        <v>7</v>
      </c>
      <c r="L106" t="s">
        <v>20</v>
      </c>
      <c r="M106" t="s">
        <v>5</v>
      </c>
      <c r="N106" t="s">
        <v>1752</v>
      </c>
      <c r="O106" t="s">
        <v>1751</v>
      </c>
      <c r="P106" s="3">
        <v>1920</v>
      </c>
      <c r="Q106" s="3">
        <v>3615</v>
      </c>
      <c r="R106" s="3">
        <v>5535</v>
      </c>
      <c r="S106" s="3">
        <v>7230</v>
      </c>
      <c r="T106" s="3">
        <v>7230</v>
      </c>
      <c r="U106" s="3">
        <v>7230</v>
      </c>
      <c r="V106" t="s">
        <v>46</v>
      </c>
      <c r="W106" t="s">
        <v>29</v>
      </c>
      <c r="X106" t="s">
        <v>1</v>
      </c>
      <c r="Y106" t="s">
        <v>1</v>
      </c>
      <c r="Z106" t="s">
        <v>0</v>
      </c>
      <c r="AA106">
        <v>0</v>
      </c>
      <c r="AB106" t="s">
        <v>6716</v>
      </c>
      <c r="AC106" s="4">
        <v>0</v>
      </c>
      <c r="AD106" s="5">
        <v>0</v>
      </c>
      <c r="AE106" s="6">
        <v>1807.5</v>
      </c>
    </row>
    <row r="107" spans="1:31" x14ac:dyDescent="0.25">
      <c r="A107">
        <v>193900</v>
      </c>
      <c r="B107" t="s">
        <v>1631</v>
      </c>
      <c r="D107">
        <v>2</v>
      </c>
      <c r="E107" t="s">
        <v>1750</v>
      </c>
      <c r="F107" t="s">
        <v>1732</v>
      </c>
      <c r="G107" t="s">
        <v>1749</v>
      </c>
      <c r="H107" t="s">
        <v>1748</v>
      </c>
      <c r="I107" t="s">
        <v>1747</v>
      </c>
      <c r="J107">
        <v>24985</v>
      </c>
      <c r="K107" t="s">
        <v>7</v>
      </c>
      <c r="L107" t="s">
        <v>20</v>
      </c>
      <c r="M107" t="s">
        <v>5</v>
      </c>
      <c r="N107" t="s">
        <v>1746</v>
      </c>
      <c r="O107" t="s">
        <v>0</v>
      </c>
      <c r="P107" s="3">
        <v>4721</v>
      </c>
      <c r="Q107" s="3">
        <v>9038</v>
      </c>
      <c r="R107" s="3">
        <v>13355</v>
      </c>
      <c r="S107" s="3">
        <v>24531</v>
      </c>
      <c r="T107" s="3">
        <v>24531</v>
      </c>
      <c r="U107" s="3">
        <v>24531</v>
      </c>
      <c r="V107" t="s">
        <v>46</v>
      </c>
      <c r="W107" t="s">
        <v>29</v>
      </c>
      <c r="X107">
        <v>12</v>
      </c>
      <c r="Y107">
        <v>18</v>
      </c>
      <c r="Z107" t="s">
        <v>1745</v>
      </c>
      <c r="AA107">
        <v>0</v>
      </c>
      <c r="AB107" t="s">
        <v>6716</v>
      </c>
      <c r="AC107" s="4">
        <v>0</v>
      </c>
      <c r="AD107" s="5">
        <v>0</v>
      </c>
      <c r="AE107" s="6">
        <v>6132.75</v>
      </c>
    </row>
    <row r="108" spans="1:31" x14ac:dyDescent="0.25">
      <c r="A108">
        <v>193946</v>
      </c>
      <c r="B108" t="s">
        <v>1631</v>
      </c>
      <c r="C108" t="s">
        <v>1630</v>
      </c>
      <c r="D108">
        <v>4</v>
      </c>
      <c r="E108" t="s">
        <v>1744</v>
      </c>
      <c r="F108" t="s">
        <v>1743</v>
      </c>
      <c r="G108" t="s">
        <v>1742</v>
      </c>
      <c r="H108" t="s">
        <v>1741</v>
      </c>
      <c r="I108" t="s">
        <v>1740</v>
      </c>
      <c r="J108">
        <v>6478</v>
      </c>
      <c r="K108" t="s">
        <v>7</v>
      </c>
      <c r="L108" t="s">
        <v>6</v>
      </c>
      <c r="M108" t="s">
        <v>5</v>
      </c>
      <c r="N108" t="s">
        <v>1739</v>
      </c>
      <c r="O108" t="s">
        <v>1738</v>
      </c>
      <c r="P108" s="3">
        <v>632.55999999999995</v>
      </c>
      <c r="Q108" s="3">
        <v>1142.56</v>
      </c>
      <c r="R108" s="3">
        <v>1652.56</v>
      </c>
      <c r="S108" s="3">
        <v>2270.56</v>
      </c>
      <c r="T108" s="3">
        <v>2270.56</v>
      </c>
      <c r="U108" s="3">
        <v>2270.56</v>
      </c>
      <c r="V108" t="s">
        <v>30</v>
      </c>
      <c r="W108" t="s">
        <v>29</v>
      </c>
      <c r="X108">
        <v>12</v>
      </c>
      <c r="Y108" t="s">
        <v>39</v>
      </c>
      <c r="Z108" t="s">
        <v>0</v>
      </c>
      <c r="AA108">
        <v>0</v>
      </c>
      <c r="AB108" t="s">
        <v>6716</v>
      </c>
      <c r="AC108" s="4">
        <v>0</v>
      </c>
      <c r="AD108" s="5">
        <v>0</v>
      </c>
      <c r="AE108" s="6">
        <v>567.64000000000033</v>
      </c>
    </row>
    <row r="109" spans="1:31" x14ac:dyDescent="0.25">
      <c r="A109">
        <v>194222</v>
      </c>
      <c r="B109" t="s">
        <v>1631</v>
      </c>
      <c r="C109" t="s">
        <v>1630</v>
      </c>
      <c r="D109">
        <v>4</v>
      </c>
      <c r="E109" t="s">
        <v>1737</v>
      </c>
      <c r="F109" t="s">
        <v>1637</v>
      </c>
      <c r="G109" t="s">
        <v>1736</v>
      </c>
      <c r="H109" t="s">
        <v>1735</v>
      </c>
      <c r="I109" t="s">
        <v>1735</v>
      </c>
      <c r="J109">
        <v>12271</v>
      </c>
      <c r="K109" t="s">
        <v>7</v>
      </c>
      <c r="L109" t="s">
        <v>6</v>
      </c>
      <c r="M109" t="s">
        <v>5</v>
      </c>
      <c r="N109" t="s">
        <v>1734</v>
      </c>
      <c r="O109" t="s">
        <v>0</v>
      </c>
      <c r="P109" s="3">
        <v>650</v>
      </c>
      <c r="Q109" s="3">
        <v>1220</v>
      </c>
      <c r="R109" s="3">
        <v>1790</v>
      </c>
      <c r="S109" s="3">
        <v>3192</v>
      </c>
      <c r="T109" s="3">
        <v>3192</v>
      </c>
      <c r="U109" s="3">
        <v>3192</v>
      </c>
      <c r="V109" t="s">
        <v>46</v>
      </c>
      <c r="W109" t="s">
        <v>29</v>
      </c>
      <c r="X109">
        <v>12</v>
      </c>
      <c r="Y109" t="s">
        <v>1</v>
      </c>
      <c r="Z109" t="s">
        <v>0</v>
      </c>
      <c r="AA109">
        <v>0</v>
      </c>
      <c r="AB109" t="s">
        <v>6716</v>
      </c>
      <c r="AC109" s="4">
        <v>0</v>
      </c>
      <c r="AD109" s="5">
        <v>0</v>
      </c>
      <c r="AE109" s="6">
        <v>798</v>
      </c>
    </row>
    <row r="110" spans="1:31" x14ac:dyDescent="0.25">
      <c r="A110">
        <v>194310</v>
      </c>
      <c r="B110" t="s">
        <v>1631</v>
      </c>
      <c r="D110">
        <v>2</v>
      </c>
      <c r="E110" t="s">
        <v>1733</v>
      </c>
      <c r="F110" t="s">
        <v>1732</v>
      </c>
      <c r="G110" t="s">
        <v>1731</v>
      </c>
      <c r="H110" t="s">
        <v>1730</v>
      </c>
      <c r="I110" t="s">
        <v>1729</v>
      </c>
      <c r="J110">
        <v>8694</v>
      </c>
      <c r="K110" t="s">
        <v>7</v>
      </c>
      <c r="L110" t="s">
        <v>20</v>
      </c>
      <c r="M110" t="s">
        <v>5</v>
      </c>
      <c r="N110" t="s">
        <v>1728</v>
      </c>
      <c r="O110" t="s">
        <v>0</v>
      </c>
      <c r="P110" s="3">
        <v>3815</v>
      </c>
      <c r="Q110" s="3">
        <v>7420</v>
      </c>
      <c r="R110" s="3">
        <v>11030</v>
      </c>
      <c r="S110" s="3">
        <v>21361</v>
      </c>
      <c r="T110" s="3">
        <v>21361</v>
      </c>
      <c r="U110" s="3">
        <v>21361</v>
      </c>
      <c r="V110" t="s">
        <v>46</v>
      </c>
      <c r="W110" t="s">
        <v>29</v>
      </c>
      <c r="X110">
        <v>12</v>
      </c>
      <c r="Y110">
        <v>18</v>
      </c>
      <c r="Z110" t="s">
        <v>1727</v>
      </c>
      <c r="AA110">
        <v>0</v>
      </c>
      <c r="AB110" t="s">
        <v>6716</v>
      </c>
      <c r="AC110" s="4">
        <v>0</v>
      </c>
      <c r="AD110" s="5">
        <v>0</v>
      </c>
      <c r="AE110" s="6">
        <v>5340.25</v>
      </c>
    </row>
    <row r="111" spans="1:31" x14ac:dyDescent="0.25">
      <c r="A111">
        <v>195058</v>
      </c>
      <c r="B111" t="s">
        <v>1631</v>
      </c>
      <c r="C111" t="s">
        <v>1630</v>
      </c>
      <c r="D111">
        <v>4</v>
      </c>
      <c r="E111" t="s">
        <v>1726</v>
      </c>
      <c r="F111" t="s">
        <v>1725</v>
      </c>
      <c r="G111" t="s">
        <v>1724</v>
      </c>
      <c r="H111" t="s">
        <v>1723</v>
      </c>
      <c r="I111" t="s">
        <v>1722</v>
      </c>
      <c r="J111">
        <v>7520</v>
      </c>
      <c r="K111" t="s">
        <v>7</v>
      </c>
      <c r="L111" t="s">
        <v>6</v>
      </c>
      <c r="M111" t="s">
        <v>5</v>
      </c>
      <c r="N111" t="s">
        <v>1721</v>
      </c>
      <c r="O111" t="s">
        <v>0</v>
      </c>
      <c r="P111" s="3">
        <v>555</v>
      </c>
      <c r="Q111" s="3">
        <v>1110</v>
      </c>
      <c r="R111" s="3">
        <v>1665</v>
      </c>
      <c r="S111" s="3">
        <v>2215</v>
      </c>
      <c r="T111" s="3">
        <v>2215</v>
      </c>
      <c r="U111" s="3">
        <v>2215</v>
      </c>
      <c r="V111" t="s">
        <v>46</v>
      </c>
      <c r="W111" t="s">
        <v>29</v>
      </c>
      <c r="X111">
        <v>12</v>
      </c>
      <c r="Y111">
        <v>18</v>
      </c>
      <c r="Z111" t="s">
        <v>1720</v>
      </c>
      <c r="AA111">
        <v>0</v>
      </c>
      <c r="AB111" t="s">
        <v>6716</v>
      </c>
      <c r="AC111" s="4">
        <v>0</v>
      </c>
      <c r="AD111" s="5">
        <v>0</v>
      </c>
      <c r="AE111" s="6">
        <v>553.75</v>
      </c>
    </row>
    <row r="112" spans="1:31" x14ac:dyDescent="0.25">
      <c r="A112">
        <v>195322</v>
      </c>
      <c r="B112" t="s">
        <v>1631</v>
      </c>
      <c r="C112" t="s">
        <v>1630</v>
      </c>
      <c r="D112">
        <v>4</v>
      </c>
      <c r="E112" t="s">
        <v>1719</v>
      </c>
      <c r="F112" t="s">
        <v>1718</v>
      </c>
      <c r="G112" t="s">
        <v>1717</v>
      </c>
      <c r="H112" t="s">
        <v>1716</v>
      </c>
      <c r="I112" t="s">
        <v>1715</v>
      </c>
      <c r="J112">
        <v>6497</v>
      </c>
      <c r="K112" t="s">
        <v>7</v>
      </c>
      <c r="L112" t="s">
        <v>6</v>
      </c>
      <c r="M112" t="s">
        <v>5</v>
      </c>
      <c r="N112" t="s">
        <v>1714</v>
      </c>
      <c r="O112" t="s">
        <v>0</v>
      </c>
      <c r="P112" s="3">
        <v>549</v>
      </c>
      <c r="Q112" s="3">
        <v>1095</v>
      </c>
      <c r="R112" s="3">
        <v>1641</v>
      </c>
      <c r="S112" s="3">
        <v>2184</v>
      </c>
      <c r="T112" s="3">
        <v>2184</v>
      </c>
      <c r="U112" s="3">
        <v>2184</v>
      </c>
      <c r="V112" t="s">
        <v>46</v>
      </c>
      <c r="W112" t="s">
        <v>29</v>
      </c>
      <c r="X112">
        <v>12</v>
      </c>
      <c r="Y112">
        <v>18</v>
      </c>
      <c r="Z112" t="s">
        <v>0</v>
      </c>
      <c r="AA112">
        <v>0</v>
      </c>
      <c r="AB112" t="s">
        <v>6716</v>
      </c>
      <c r="AC112" s="4">
        <v>0</v>
      </c>
      <c r="AD112" s="5">
        <v>0</v>
      </c>
      <c r="AE112" s="6">
        <v>546</v>
      </c>
    </row>
    <row r="113" spans="1:31" x14ac:dyDescent="0.25">
      <c r="A113">
        <v>196024</v>
      </c>
      <c r="B113" t="s">
        <v>1631</v>
      </c>
      <c r="C113" t="s">
        <v>1630</v>
      </c>
      <c r="D113">
        <v>1</v>
      </c>
      <c r="E113" t="s">
        <v>1713</v>
      </c>
      <c r="F113" t="s">
        <v>1712</v>
      </c>
      <c r="G113" t="s">
        <v>1711</v>
      </c>
      <c r="H113" t="s">
        <v>1710</v>
      </c>
      <c r="I113" t="s">
        <v>1709</v>
      </c>
      <c r="J113">
        <v>3596</v>
      </c>
      <c r="K113" t="s">
        <v>7</v>
      </c>
      <c r="L113" t="s">
        <v>6</v>
      </c>
      <c r="M113" t="s">
        <v>5</v>
      </c>
      <c r="N113" t="s">
        <v>1708</v>
      </c>
      <c r="O113" t="s">
        <v>0</v>
      </c>
      <c r="P113" s="3">
        <v>1018.8</v>
      </c>
      <c r="Q113" s="3">
        <v>2017.6</v>
      </c>
      <c r="R113" s="3">
        <v>3016.4</v>
      </c>
      <c r="S113" s="3">
        <v>4047.5</v>
      </c>
      <c r="T113" s="3">
        <v>4047.5</v>
      </c>
      <c r="U113" s="3">
        <v>4047.5</v>
      </c>
      <c r="V113" t="s">
        <v>46</v>
      </c>
      <c r="W113" t="s">
        <v>29</v>
      </c>
      <c r="X113">
        <v>12</v>
      </c>
      <c r="Y113" t="s">
        <v>1</v>
      </c>
      <c r="Z113" t="s">
        <v>0</v>
      </c>
      <c r="AA113">
        <v>0</v>
      </c>
      <c r="AB113" t="s">
        <v>6716</v>
      </c>
      <c r="AC113" s="4">
        <v>0</v>
      </c>
      <c r="AD113" s="5">
        <v>0</v>
      </c>
      <c r="AE113" s="6">
        <v>1011.875</v>
      </c>
    </row>
    <row r="114" spans="1:31" x14ac:dyDescent="0.25">
      <c r="A114">
        <v>196130</v>
      </c>
      <c r="B114" t="s">
        <v>1631</v>
      </c>
      <c r="C114" t="s">
        <v>1630</v>
      </c>
      <c r="D114">
        <v>1</v>
      </c>
      <c r="E114" t="s">
        <v>1700</v>
      </c>
      <c r="F114" t="s">
        <v>1699</v>
      </c>
      <c r="G114" t="s">
        <v>1698</v>
      </c>
      <c r="H114" t="s">
        <v>1697</v>
      </c>
      <c r="I114" t="s">
        <v>1696</v>
      </c>
      <c r="J114">
        <v>9475</v>
      </c>
      <c r="K114" t="s">
        <v>7</v>
      </c>
      <c r="L114" t="s">
        <v>6</v>
      </c>
      <c r="M114" t="s">
        <v>5</v>
      </c>
      <c r="N114" t="s">
        <v>1695</v>
      </c>
      <c r="O114" t="s">
        <v>0</v>
      </c>
      <c r="P114" s="3">
        <v>963.45</v>
      </c>
      <c r="Q114" s="3">
        <v>1926.9</v>
      </c>
      <c r="R114" s="3">
        <v>2890.35</v>
      </c>
      <c r="S114" s="3">
        <v>3850.5</v>
      </c>
      <c r="T114" s="3">
        <v>3850.5</v>
      </c>
      <c r="U114" s="3">
        <v>3850.5</v>
      </c>
      <c r="V114" t="s">
        <v>46</v>
      </c>
      <c r="W114" t="s">
        <v>29</v>
      </c>
      <c r="X114">
        <v>12</v>
      </c>
      <c r="Y114" t="s">
        <v>1</v>
      </c>
      <c r="Z114" t="s">
        <v>0</v>
      </c>
      <c r="AA114">
        <v>0</v>
      </c>
      <c r="AB114" t="s">
        <v>6716</v>
      </c>
      <c r="AC114" s="4">
        <v>0</v>
      </c>
      <c r="AD114" s="5">
        <v>0</v>
      </c>
      <c r="AE114" s="6">
        <v>962.625</v>
      </c>
    </row>
    <row r="115" spans="1:31" x14ac:dyDescent="0.25">
      <c r="A115">
        <v>196149</v>
      </c>
      <c r="B115" t="s">
        <v>1631</v>
      </c>
      <c r="C115" t="s">
        <v>1630</v>
      </c>
      <c r="D115">
        <v>1</v>
      </c>
      <c r="E115" t="s">
        <v>1694</v>
      </c>
      <c r="F115" t="s">
        <v>1693</v>
      </c>
      <c r="G115" t="s">
        <v>1692</v>
      </c>
      <c r="H115" t="s">
        <v>1691</v>
      </c>
      <c r="I115" t="s">
        <v>1690</v>
      </c>
      <c r="J115">
        <v>6317</v>
      </c>
      <c r="K115" t="s">
        <v>7</v>
      </c>
      <c r="L115" t="s">
        <v>6</v>
      </c>
      <c r="M115" t="s">
        <v>5</v>
      </c>
      <c r="N115" t="s">
        <v>1689</v>
      </c>
      <c r="O115" t="s">
        <v>1688</v>
      </c>
      <c r="P115" s="3">
        <v>1029.95</v>
      </c>
      <c r="Q115" s="3">
        <v>2039.9</v>
      </c>
      <c r="R115" s="3">
        <v>3049.85</v>
      </c>
      <c r="S115" s="3">
        <v>4053.5</v>
      </c>
      <c r="T115" s="3">
        <v>4053.5</v>
      </c>
      <c r="U115" s="3">
        <v>4053.5</v>
      </c>
      <c r="V115" t="s">
        <v>46</v>
      </c>
      <c r="W115" t="s">
        <v>29</v>
      </c>
      <c r="X115">
        <v>12</v>
      </c>
      <c r="Y115" t="s">
        <v>1</v>
      </c>
      <c r="Z115" t="s">
        <v>0</v>
      </c>
      <c r="AA115">
        <v>0</v>
      </c>
      <c r="AB115" t="s">
        <v>6716</v>
      </c>
      <c r="AC115" s="4">
        <v>0</v>
      </c>
      <c r="AD115" s="5">
        <v>0</v>
      </c>
      <c r="AE115" s="6">
        <v>1013.375</v>
      </c>
    </row>
    <row r="116" spans="1:31" x14ac:dyDescent="0.25">
      <c r="A116">
        <v>196158</v>
      </c>
      <c r="B116" t="s">
        <v>1631</v>
      </c>
      <c r="C116" t="s">
        <v>1630</v>
      </c>
      <c r="D116">
        <v>1</v>
      </c>
      <c r="E116" t="s">
        <v>1687</v>
      </c>
      <c r="F116" t="s">
        <v>1686</v>
      </c>
      <c r="G116" t="s">
        <v>1685</v>
      </c>
      <c r="H116" t="s">
        <v>1684</v>
      </c>
      <c r="I116" t="s">
        <v>1683</v>
      </c>
      <c r="J116">
        <v>4936</v>
      </c>
      <c r="K116" t="s">
        <v>7</v>
      </c>
      <c r="L116" t="s">
        <v>6</v>
      </c>
      <c r="M116" t="s">
        <v>5</v>
      </c>
      <c r="N116" t="s">
        <v>1682</v>
      </c>
      <c r="O116" t="s">
        <v>1681</v>
      </c>
      <c r="P116" s="3">
        <v>1011.9</v>
      </c>
      <c r="Q116" s="3">
        <v>2023.8</v>
      </c>
      <c r="R116" s="3">
        <v>3035.7</v>
      </c>
      <c r="S116" s="3">
        <v>4044.5</v>
      </c>
      <c r="T116" s="3">
        <v>4044.5</v>
      </c>
      <c r="U116" s="3">
        <v>4044.5</v>
      </c>
      <c r="V116" t="s">
        <v>46</v>
      </c>
      <c r="W116" t="s">
        <v>29</v>
      </c>
      <c r="X116">
        <v>12</v>
      </c>
      <c r="Y116">
        <v>18</v>
      </c>
      <c r="Z116" t="s">
        <v>0</v>
      </c>
      <c r="AA116">
        <v>0</v>
      </c>
      <c r="AB116" t="s">
        <v>6716</v>
      </c>
      <c r="AC116" s="4">
        <v>0</v>
      </c>
      <c r="AD116" s="5">
        <v>0</v>
      </c>
      <c r="AE116" s="6">
        <v>1011.125</v>
      </c>
    </row>
    <row r="117" spans="1:31" x14ac:dyDescent="0.25">
      <c r="A117">
        <v>196167</v>
      </c>
      <c r="B117" t="s">
        <v>1631</v>
      </c>
      <c r="C117" t="s">
        <v>1630</v>
      </c>
      <c r="D117">
        <v>1</v>
      </c>
      <c r="E117" t="s">
        <v>1680</v>
      </c>
      <c r="F117" t="s">
        <v>1679</v>
      </c>
      <c r="G117" t="s">
        <v>1678</v>
      </c>
      <c r="H117" t="s">
        <v>1677</v>
      </c>
      <c r="I117" t="s">
        <v>1676</v>
      </c>
      <c r="J117">
        <v>5548</v>
      </c>
      <c r="K117" t="s">
        <v>7</v>
      </c>
      <c r="L117" t="s">
        <v>6</v>
      </c>
      <c r="M117" t="s">
        <v>5</v>
      </c>
      <c r="N117" t="s">
        <v>1675</v>
      </c>
      <c r="O117" t="s">
        <v>0</v>
      </c>
      <c r="P117" s="3">
        <v>1022.55</v>
      </c>
      <c r="Q117" s="3">
        <v>2045.1</v>
      </c>
      <c r="R117" s="3">
        <v>3067.65</v>
      </c>
      <c r="S117" s="3">
        <v>4088</v>
      </c>
      <c r="T117" s="3">
        <v>4088</v>
      </c>
      <c r="U117" s="3">
        <v>4088</v>
      </c>
      <c r="V117" t="s">
        <v>46</v>
      </c>
      <c r="W117" t="s">
        <v>29</v>
      </c>
      <c r="X117">
        <v>12</v>
      </c>
      <c r="Y117" t="s">
        <v>1</v>
      </c>
      <c r="Z117" t="s">
        <v>0</v>
      </c>
      <c r="AA117">
        <v>0</v>
      </c>
      <c r="AB117" t="s">
        <v>6716</v>
      </c>
      <c r="AC117" s="4">
        <v>0</v>
      </c>
      <c r="AD117" s="5">
        <v>0</v>
      </c>
      <c r="AE117" s="6">
        <v>1022</v>
      </c>
    </row>
    <row r="118" spans="1:31" x14ac:dyDescent="0.25">
      <c r="A118">
        <v>196176</v>
      </c>
      <c r="B118" t="s">
        <v>1631</v>
      </c>
      <c r="C118" t="s">
        <v>1630</v>
      </c>
      <c r="D118">
        <v>1</v>
      </c>
      <c r="E118" t="s">
        <v>1674</v>
      </c>
      <c r="F118" t="s">
        <v>1673</v>
      </c>
      <c r="G118" t="s">
        <v>1672</v>
      </c>
      <c r="H118" t="s">
        <v>1671</v>
      </c>
      <c r="I118" t="s">
        <v>1670</v>
      </c>
      <c r="J118">
        <v>6642</v>
      </c>
      <c r="K118" t="s">
        <v>7</v>
      </c>
      <c r="L118" t="s">
        <v>6</v>
      </c>
      <c r="M118" t="s">
        <v>5</v>
      </c>
      <c r="N118" t="s">
        <v>1669</v>
      </c>
      <c r="O118" t="s">
        <v>0</v>
      </c>
      <c r="P118" s="3">
        <v>1046.6400000000001</v>
      </c>
      <c r="Q118" s="3">
        <v>1856.64</v>
      </c>
      <c r="R118" s="3">
        <v>2666.64</v>
      </c>
      <c r="S118" s="3">
        <v>3967</v>
      </c>
      <c r="T118" s="3">
        <v>3967</v>
      </c>
      <c r="U118" s="3">
        <v>3967</v>
      </c>
      <c r="V118" t="s">
        <v>46</v>
      </c>
      <c r="W118" t="s">
        <v>29</v>
      </c>
      <c r="X118">
        <v>12</v>
      </c>
      <c r="Y118" t="s">
        <v>1</v>
      </c>
      <c r="Z118" t="s">
        <v>1668</v>
      </c>
      <c r="AA118">
        <v>0</v>
      </c>
      <c r="AB118" t="s">
        <v>6716</v>
      </c>
      <c r="AC118" s="4">
        <v>0</v>
      </c>
      <c r="AD118" s="5">
        <v>0</v>
      </c>
      <c r="AE118" s="6">
        <v>991.75</v>
      </c>
    </row>
    <row r="119" spans="1:31" x14ac:dyDescent="0.25">
      <c r="A119">
        <v>196185</v>
      </c>
      <c r="B119" t="s">
        <v>1631</v>
      </c>
      <c r="C119" t="s">
        <v>1630</v>
      </c>
      <c r="D119">
        <v>1</v>
      </c>
      <c r="E119" t="s">
        <v>1667</v>
      </c>
      <c r="F119" t="s">
        <v>1666</v>
      </c>
      <c r="G119" t="s">
        <v>1665</v>
      </c>
      <c r="H119" t="s">
        <v>1664</v>
      </c>
      <c r="I119" t="s">
        <v>1663</v>
      </c>
      <c r="J119">
        <v>5836</v>
      </c>
      <c r="K119" t="s">
        <v>7</v>
      </c>
      <c r="L119" t="s">
        <v>6</v>
      </c>
      <c r="M119" t="s">
        <v>5</v>
      </c>
      <c r="N119" t="s">
        <v>1662</v>
      </c>
      <c r="O119" t="s">
        <v>0</v>
      </c>
      <c r="P119" s="3">
        <v>810</v>
      </c>
      <c r="Q119" s="3">
        <v>1620</v>
      </c>
      <c r="R119" s="3">
        <v>2430</v>
      </c>
      <c r="S119" s="3">
        <v>3235</v>
      </c>
      <c r="T119" s="3">
        <v>3235</v>
      </c>
      <c r="U119" s="3">
        <v>3235</v>
      </c>
      <c r="V119" t="s">
        <v>46</v>
      </c>
      <c r="W119" t="s">
        <v>29</v>
      </c>
      <c r="X119">
        <v>12</v>
      </c>
      <c r="Y119" t="s">
        <v>1</v>
      </c>
      <c r="Z119" t="s">
        <v>0</v>
      </c>
      <c r="AA119">
        <v>0</v>
      </c>
      <c r="AB119" t="s">
        <v>6716</v>
      </c>
      <c r="AC119" s="4">
        <v>0</v>
      </c>
      <c r="AD119" s="5">
        <v>0</v>
      </c>
      <c r="AE119" s="6">
        <v>808.75</v>
      </c>
    </row>
    <row r="120" spans="1:31" x14ac:dyDescent="0.25">
      <c r="A120">
        <v>196246</v>
      </c>
      <c r="B120" t="s">
        <v>1631</v>
      </c>
      <c r="C120" t="s">
        <v>1630</v>
      </c>
      <c r="D120">
        <v>1</v>
      </c>
      <c r="E120" t="s">
        <v>1654</v>
      </c>
      <c r="F120" t="s">
        <v>1653</v>
      </c>
      <c r="G120" t="s">
        <v>1652</v>
      </c>
      <c r="H120" t="s">
        <v>1651</v>
      </c>
      <c r="I120" t="s">
        <v>1650</v>
      </c>
      <c r="J120">
        <v>5565</v>
      </c>
      <c r="K120" t="s">
        <v>7</v>
      </c>
      <c r="L120" t="s">
        <v>6</v>
      </c>
      <c r="M120" t="s">
        <v>5</v>
      </c>
      <c r="N120" t="s">
        <v>1649</v>
      </c>
      <c r="O120" t="s">
        <v>1648</v>
      </c>
      <c r="P120" s="3">
        <v>1528</v>
      </c>
      <c r="Q120" s="3">
        <v>3056</v>
      </c>
      <c r="R120" s="3">
        <v>3866</v>
      </c>
      <c r="S120" s="3">
        <v>3953</v>
      </c>
      <c r="T120" s="3">
        <v>3953</v>
      </c>
      <c r="U120" s="3">
        <v>3953</v>
      </c>
      <c r="V120" t="s">
        <v>30</v>
      </c>
      <c r="W120" t="s">
        <v>29</v>
      </c>
      <c r="X120">
        <v>12</v>
      </c>
      <c r="Y120">
        <v>18</v>
      </c>
      <c r="Z120" t="s">
        <v>1647</v>
      </c>
      <c r="AA120">
        <v>0</v>
      </c>
      <c r="AB120" t="s">
        <v>6716</v>
      </c>
      <c r="AC120" s="4">
        <v>0</v>
      </c>
      <c r="AD120" s="5">
        <v>0</v>
      </c>
      <c r="AE120" s="6">
        <v>988.25</v>
      </c>
    </row>
    <row r="121" spans="1:31" x14ac:dyDescent="0.25">
      <c r="A121">
        <v>196264</v>
      </c>
      <c r="B121" t="s">
        <v>1631</v>
      </c>
      <c r="C121" t="s">
        <v>1630</v>
      </c>
      <c r="D121">
        <v>1</v>
      </c>
      <c r="E121" t="s">
        <v>1646</v>
      </c>
      <c r="F121" t="s">
        <v>1645</v>
      </c>
      <c r="G121" t="s">
        <v>1644</v>
      </c>
      <c r="H121" t="s">
        <v>1643</v>
      </c>
      <c r="I121" t="s">
        <v>1642</v>
      </c>
      <c r="J121">
        <v>10873</v>
      </c>
      <c r="K121" t="s">
        <v>1641</v>
      </c>
      <c r="L121" t="s">
        <v>6</v>
      </c>
      <c r="M121" t="s">
        <v>5</v>
      </c>
      <c r="N121" t="s">
        <v>1640</v>
      </c>
      <c r="O121" t="s">
        <v>0</v>
      </c>
      <c r="P121" s="3">
        <v>1031.3</v>
      </c>
      <c r="Q121" s="3">
        <v>1850.1</v>
      </c>
      <c r="R121" s="3">
        <v>2662.65</v>
      </c>
      <c r="S121" s="3">
        <v>3492.5</v>
      </c>
      <c r="T121" s="3">
        <v>3492.5</v>
      </c>
      <c r="U121" s="3">
        <v>3492.5</v>
      </c>
      <c r="V121" t="s">
        <v>46</v>
      </c>
      <c r="W121" t="s">
        <v>29</v>
      </c>
      <c r="X121">
        <v>12</v>
      </c>
      <c r="Y121" t="s">
        <v>1</v>
      </c>
      <c r="Z121" t="s">
        <v>1639</v>
      </c>
      <c r="AA121">
        <v>0</v>
      </c>
      <c r="AB121" t="s">
        <v>6716</v>
      </c>
      <c r="AC121" s="4">
        <v>0</v>
      </c>
      <c r="AD121" s="5">
        <v>0</v>
      </c>
      <c r="AE121" s="6">
        <v>873.125</v>
      </c>
    </row>
    <row r="122" spans="1:31" x14ac:dyDescent="0.25">
      <c r="A122">
        <v>196413</v>
      </c>
      <c r="B122" t="s">
        <v>1631</v>
      </c>
      <c r="D122">
        <v>2</v>
      </c>
      <c r="E122" t="s">
        <v>1638</v>
      </c>
      <c r="F122" t="s">
        <v>1637</v>
      </c>
      <c r="G122" t="s">
        <v>1636</v>
      </c>
      <c r="H122" t="s">
        <v>1635</v>
      </c>
      <c r="I122" t="s">
        <v>1634</v>
      </c>
      <c r="J122">
        <v>15224</v>
      </c>
      <c r="K122" t="s">
        <v>7</v>
      </c>
      <c r="L122" t="s">
        <v>20</v>
      </c>
      <c r="M122" t="s">
        <v>5</v>
      </c>
      <c r="N122" t="s">
        <v>1633</v>
      </c>
      <c r="O122" t="s">
        <v>0</v>
      </c>
      <c r="P122" s="3">
        <v>5704</v>
      </c>
      <c r="Q122" s="3">
        <v>11161</v>
      </c>
      <c r="R122" s="3">
        <v>16618</v>
      </c>
      <c r="S122" s="3">
        <v>21667</v>
      </c>
      <c r="T122" s="3">
        <v>21667</v>
      </c>
      <c r="U122" s="3">
        <v>21667</v>
      </c>
      <c r="V122" t="s">
        <v>46</v>
      </c>
      <c r="W122" t="s">
        <v>29</v>
      </c>
      <c r="X122">
        <v>12</v>
      </c>
      <c r="Y122">
        <v>19</v>
      </c>
      <c r="Z122" t="s">
        <v>1632</v>
      </c>
      <c r="AA122">
        <v>0</v>
      </c>
      <c r="AB122" t="s">
        <v>6716</v>
      </c>
      <c r="AC122" s="4">
        <v>0</v>
      </c>
      <c r="AD122" s="5">
        <v>0</v>
      </c>
      <c r="AE122" s="6">
        <v>5416.75</v>
      </c>
    </row>
    <row r="123" spans="1:31" x14ac:dyDescent="0.25">
      <c r="A123">
        <v>197294</v>
      </c>
      <c r="B123" t="s">
        <v>1631</v>
      </c>
      <c r="C123" t="s">
        <v>1630</v>
      </c>
      <c r="D123">
        <v>4</v>
      </c>
      <c r="E123" t="s">
        <v>1629</v>
      </c>
      <c r="F123" t="s">
        <v>1628</v>
      </c>
      <c r="G123" t="s">
        <v>1627</v>
      </c>
      <c r="H123" t="s">
        <v>1626</v>
      </c>
      <c r="I123" t="s">
        <v>1625</v>
      </c>
      <c r="J123">
        <v>13916</v>
      </c>
      <c r="K123" t="s">
        <v>7</v>
      </c>
      <c r="L123" t="s">
        <v>6</v>
      </c>
      <c r="M123" t="s">
        <v>5</v>
      </c>
      <c r="N123" t="s">
        <v>1624</v>
      </c>
      <c r="O123" t="s">
        <v>0</v>
      </c>
      <c r="P123" s="3">
        <v>639</v>
      </c>
      <c r="Q123" s="3">
        <v>1176</v>
      </c>
      <c r="R123" s="3">
        <v>1713</v>
      </c>
      <c r="S123" s="3">
        <v>2361.25</v>
      </c>
      <c r="T123" s="3">
        <v>2361.25</v>
      </c>
      <c r="U123" s="3">
        <v>2361.25</v>
      </c>
      <c r="V123" t="s">
        <v>30</v>
      </c>
      <c r="W123" t="s">
        <v>29</v>
      </c>
      <c r="X123">
        <v>12</v>
      </c>
      <c r="Y123" t="s">
        <v>39</v>
      </c>
      <c r="Z123" t="s">
        <v>0</v>
      </c>
      <c r="AA123">
        <v>0</v>
      </c>
      <c r="AB123" t="s">
        <v>6716</v>
      </c>
      <c r="AC123" s="4">
        <v>0</v>
      </c>
      <c r="AD123" s="5">
        <v>0</v>
      </c>
      <c r="AE123" s="6">
        <v>590.3125</v>
      </c>
    </row>
    <row r="124" spans="1:31" x14ac:dyDescent="0.25">
      <c r="A124">
        <v>197869</v>
      </c>
      <c r="B124" t="s">
        <v>1535</v>
      </c>
      <c r="C124" t="s">
        <v>1534</v>
      </c>
      <c r="D124">
        <v>1</v>
      </c>
      <c r="E124" t="s">
        <v>1623</v>
      </c>
      <c r="F124" t="s">
        <v>1622</v>
      </c>
      <c r="G124" t="s">
        <v>1621</v>
      </c>
      <c r="H124" t="s">
        <v>1620</v>
      </c>
      <c r="I124" t="s">
        <v>1619</v>
      </c>
      <c r="J124">
        <v>16255</v>
      </c>
      <c r="K124" t="s">
        <v>7</v>
      </c>
      <c r="L124" t="s">
        <v>6</v>
      </c>
      <c r="M124" t="s">
        <v>5</v>
      </c>
      <c r="N124" t="s">
        <v>1618</v>
      </c>
      <c r="O124" t="s">
        <v>0</v>
      </c>
      <c r="P124" s="3">
        <v>1013.7</v>
      </c>
      <c r="Q124" s="3">
        <v>2027.8</v>
      </c>
      <c r="R124" s="3">
        <v>3188.5</v>
      </c>
      <c r="S124" s="3">
        <v>3708</v>
      </c>
      <c r="T124" s="3">
        <v>3708</v>
      </c>
      <c r="U124" s="3">
        <v>3708</v>
      </c>
      <c r="V124" t="s">
        <v>46</v>
      </c>
      <c r="W124" t="s">
        <v>29</v>
      </c>
      <c r="X124">
        <v>12</v>
      </c>
      <c r="Y124" t="s">
        <v>1</v>
      </c>
      <c r="Z124" t="s">
        <v>0</v>
      </c>
      <c r="AA124">
        <v>0</v>
      </c>
      <c r="AB124" t="s">
        <v>6716</v>
      </c>
      <c r="AC124" s="4">
        <v>0</v>
      </c>
      <c r="AD124" s="5">
        <v>0</v>
      </c>
      <c r="AE124" s="6">
        <v>927</v>
      </c>
    </row>
    <row r="125" spans="1:31" x14ac:dyDescent="0.25">
      <c r="A125">
        <v>198464</v>
      </c>
      <c r="B125" t="s">
        <v>1535</v>
      </c>
      <c r="C125" t="s">
        <v>1534</v>
      </c>
      <c r="D125">
        <v>1</v>
      </c>
      <c r="E125" t="s">
        <v>1597</v>
      </c>
      <c r="F125" t="s">
        <v>1194</v>
      </c>
      <c r="G125" t="s">
        <v>1596</v>
      </c>
      <c r="H125" t="s">
        <v>1595</v>
      </c>
      <c r="I125" t="s">
        <v>1594</v>
      </c>
      <c r="J125">
        <v>22252</v>
      </c>
      <c r="K125" t="s">
        <v>7</v>
      </c>
      <c r="L125" t="s">
        <v>6</v>
      </c>
      <c r="M125" t="s">
        <v>5</v>
      </c>
      <c r="N125" t="s">
        <v>1593</v>
      </c>
      <c r="O125" t="s">
        <v>0</v>
      </c>
      <c r="P125" s="3">
        <v>1190.8800000000001</v>
      </c>
      <c r="Q125" s="3">
        <v>2381.75</v>
      </c>
      <c r="R125" s="3">
        <v>2927.38</v>
      </c>
      <c r="S125" s="3">
        <v>3473</v>
      </c>
      <c r="T125" s="3">
        <v>3473</v>
      </c>
      <c r="U125" s="3">
        <v>3473</v>
      </c>
      <c r="V125" t="s">
        <v>46</v>
      </c>
      <c r="W125" t="s">
        <v>29</v>
      </c>
      <c r="X125">
        <v>42374</v>
      </c>
      <c r="Y125" t="s">
        <v>1592</v>
      </c>
      <c r="Z125" t="s">
        <v>0</v>
      </c>
      <c r="AA125">
        <v>0</v>
      </c>
      <c r="AB125" t="s">
        <v>6716</v>
      </c>
      <c r="AC125" s="4">
        <v>0</v>
      </c>
      <c r="AD125" s="5">
        <v>0</v>
      </c>
      <c r="AE125" s="6">
        <v>868.25</v>
      </c>
    </row>
    <row r="126" spans="1:31" x14ac:dyDescent="0.25">
      <c r="A126">
        <v>199120</v>
      </c>
      <c r="B126" t="s">
        <v>1535</v>
      </c>
      <c r="C126" t="s">
        <v>1534</v>
      </c>
      <c r="D126">
        <v>1</v>
      </c>
      <c r="E126" t="s">
        <v>1575</v>
      </c>
      <c r="F126" t="s">
        <v>1574</v>
      </c>
      <c r="G126" t="s">
        <v>1573</v>
      </c>
      <c r="H126" t="s">
        <v>1572</v>
      </c>
      <c r="I126" t="s">
        <v>1571</v>
      </c>
      <c r="J126">
        <v>18350</v>
      </c>
      <c r="K126" t="s">
        <v>7</v>
      </c>
      <c r="L126" t="s">
        <v>6</v>
      </c>
      <c r="M126" t="s">
        <v>5</v>
      </c>
      <c r="N126" t="s">
        <v>1570</v>
      </c>
      <c r="O126" t="s">
        <v>0</v>
      </c>
      <c r="P126" s="3" t="s">
        <v>64</v>
      </c>
      <c r="Q126" s="3" t="s">
        <v>1569</v>
      </c>
      <c r="R126" s="3" t="s">
        <v>64</v>
      </c>
      <c r="S126" s="3">
        <v>4417</v>
      </c>
      <c r="T126" s="3">
        <v>4417</v>
      </c>
      <c r="U126" s="3">
        <v>4417</v>
      </c>
      <c r="V126" t="s">
        <v>60</v>
      </c>
      <c r="W126" t="e">
        <v>#VALUE!</v>
      </c>
      <c r="X126">
        <v>12</v>
      </c>
      <c r="Y126">
        <v>21</v>
      </c>
      <c r="Z126" t="s">
        <v>0</v>
      </c>
      <c r="AA126">
        <v>0</v>
      </c>
      <c r="AB126" t="s">
        <v>6716</v>
      </c>
      <c r="AC126" s="4">
        <v>0</v>
      </c>
      <c r="AD126" s="5">
        <v>0</v>
      </c>
      <c r="AE126" s="6">
        <v>1104.25</v>
      </c>
    </row>
    <row r="127" spans="1:31" x14ac:dyDescent="0.25">
      <c r="A127">
        <v>199139</v>
      </c>
      <c r="B127" t="s">
        <v>1535</v>
      </c>
      <c r="C127" t="s">
        <v>1534</v>
      </c>
      <c r="D127">
        <v>1</v>
      </c>
      <c r="E127" t="s">
        <v>1568</v>
      </c>
      <c r="F127" t="s">
        <v>1567</v>
      </c>
      <c r="G127" t="s">
        <v>1566</v>
      </c>
      <c r="H127" t="s">
        <v>1565</v>
      </c>
      <c r="I127" t="s">
        <v>1564</v>
      </c>
      <c r="J127">
        <v>22216</v>
      </c>
      <c r="K127" t="s">
        <v>7</v>
      </c>
      <c r="L127" t="s">
        <v>6</v>
      </c>
      <c r="M127" t="s">
        <v>5</v>
      </c>
      <c r="N127" t="s">
        <v>1563</v>
      </c>
      <c r="O127" t="s">
        <v>0</v>
      </c>
      <c r="P127" s="3">
        <v>1146.78</v>
      </c>
      <c r="Q127" s="3">
        <v>2000.75</v>
      </c>
      <c r="R127" s="3">
        <v>2914.38</v>
      </c>
      <c r="S127" s="3">
        <v>3381.5</v>
      </c>
      <c r="T127" s="3">
        <v>3381.5</v>
      </c>
      <c r="U127" s="3">
        <v>3381.5</v>
      </c>
      <c r="V127" t="s">
        <v>46</v>
      </c>
      <c r="W127" t="s">
        <v>29</v>
      </c>
      <c r="X127" t="s">
        <v>1562</v>
      </c>
      <c r="Y127" t="s">
        <v>1561</v>
      </c>
      <c r="Z127" t="s">
        <v>0</v>
      </c>
      <c r="AA127">
        <v>0</v>
      </c>
      <c r="AB127" t="s">
        <v>6716</v>
      </c>
      <c r="AC127" s="4">
        <v>0</v>
      </c>
      <c r="AD127" s="5">
        <v>0</v>
      </c>
      <c r="AE127" s="6">
        <v>845.375</v>
      </c>
    </row>
    <row r="128" spans="1:31" x14ac:dyDescent="0.25">
      <c r="A128">
        <v>199218</v>
      </c>
      <c r="B128" t="s">
        <v>1535</v>
      </c>
      <c r="C128" t="s">
        <v>1534</v>
      </c>
      <c r="D128">
        <v>1</v>
      </c>
      <c r="E128" t="s">
        <v>1560</v>
      </c>
      <c r="F128" t="s">
        <v>1559</v>
      </c>
      <c r="G128" t="s">
        <v>1558</v>
      </c>
      <c r="H128" t="s">
        <v>1557</v>
      </c>
      <c r="I128" t="s">
        <v>1556</v>
      </c>
      <c r="J128">
        <v>12964</v>
      </c>
      <c r="K128" t="s">
        <v>7</v>
      </c>
      <c r="L128" t="s">
        <v>6</v>
      </c>
      <c r="M128" t="s">
        <v>5</v>
      </c>
      <c r="N128" t="s">
        <v>1555</v>
      </c>
      <c r="O128" t="s">
        <v>0</v>
      </c>
      <c r="P128" s="3">
        <v>836.71</v>
      </c>
      <c r="Q128" s="3">
        <v>1672.92</v>
      </c>
      <c r="R128" s="3">
        <v>2821.83</v>
      </c>
      <c r="S128" s="3">
        <v>3345.33</v>
      </c>
      <c r="T128" s="3">
        <v>3345.33</v>
      </c>
      <c r="U128" s="3">
        <v>3345.33</v>
      </c>
      <c r="V128" t="s">
        <v>46</v>
      </c>
      <c r="W128" t="s">
        <v>29</v>
      </c>
      <c r="X128">
        <v>12</v>
      </c>
      <c r="Y128" t="s">
        <v>1</v>
      </c>
      <c r="Z128" t="s">
        <v>0</v>
      </c>
      <c r="AA128">
        <v>0</v>
      </c>
      <c r="AB128" t="s">
        <v>6716</v>
      </c>
      <c r="AC128" s="4">
        <v>0</v>
      </c>
      <c r="AD128" s="5">
        <v>0</v>
      </c>
      <c r="AE128" s="6">
        <v>836.33249999999953</v>
      </c>
    </row>
    <row r="129" spans="1:31" x14ac:dyDescent="0.25">
      <c r="A129">
        <v>200004</v>
      </c>
      <c r="B129" t="s">
        <v>1535</v>
      </c>
      <c r="C129" t="s">
        <v>1534</v>
      </c>
      <c r="D129">
        <v>1</v>
      </c>
      <c r="E129" t="s">
        <v>1533</v>
      </c>
      <c r="F129" t="s">
        <v>1532</v>
      </c>
      <c r="G129" t="s">
        <v>1531</v>
      </c>
      <c r="H129" t="s">
        <v>1530</v>
      </c>
      <c r="I129" t="s">
        <v>1529</v>
      </c>
      <c r="J129">
        <v>8787</v>
      </c>
      <c r="K129" t="s">
        <v>7</v>
      </c>
      <c r="L129" t="s">
        <v>6</v>
      </c>
      <c r="M129" t="s">
        <v>5</v>
      </c>
      <c r="N129" t="s">
        <v>1528</v>
      </c>
      <c r="O129" t="s">
        <v>1527</v>
      </c>
      <c r="P129" s="3">
        <v>867.53</v>
      </c>
      <c r="Q129" s="3">
        <v>2806.05</v>
      </c>
      <c r="R129" s="3">
        <v>3712.58</v>
      </c>
      <c r="S129" s="3">
        <v>4624.5</v>
      </c>
      <c r="T129" s="3">
        <v>4624.5</v>
      </c>
      <c r="U129" s="3">
        <v>4624.5</v>
      </c>
      <c r="V129" t="s">
        <v>2</v>
      </c>
      <c r="W129" t="s">
        <v>29</v>
      </c>
      <c r="X129">
        <v>12</v>
      </c>
      <c r="Y129">
        <v>18</v>
      </c>
      <c r="Z129" t="s">
        <v>1526</v>
      </c>
      <c r="AA129">
        <v>0</v>
      </c>
      <c r="AB129" t="s">
        <v>6716</v>
      </c>
      <c r="AC129" s="4">
        <v>0</v>
      </c>
      <c r="AD129" s="5">
        <v>0</v>
      </c>
      <c r="AE129" s="6">
        <v>1156.125</v>
      </c>
    </row>
    <row r="130" spans="1:31" x14ac:dyDescent="0.25">
      <c r="A130">
        <v>200800</v>
      </c>
      <c r="B130" t="s">
        <v>1406</v>
      </c>
      <c r="D130">
        <v>1</v>
      </c>
      <c r="E130" t="s">
        <v>1512</v>
      </c>
      <c r="F130" t="s">
        <v>1511</v>
      </c>
      <c r="G130" t="s">
        <v>1510</v>
      </c>
      <c r="H130" t="s">
        <v>1509</v>
      </c>
      <c r="I130" t="s">
        <v>1508</v>
      </c>
      <c r="J130">
        <v>19710</v>
      </c>
      <c r="K130" t="s">
        <v>7</v>
      </c>
      <c r="L130" t="s">
        <v>6</v>
      </c>
      <c r="M130" t="s">
        <v>5</v>
      </c>
      <c r="N130" t="s">
        <v>1507</v>
      </c>
      <c r="O130" t="s">
        <v>0</v>
      </c>
      <c r="P130" s="3">
        <v>1240.02</v>
      </c>
      <c r="Q130" s="3">
        <v>2480.04</v>
      </c>
      <c r="R130" s="3">
        <v>3720.06</v>
      </c>
      <c r="S130" s="3">
        <v>4960.08</v>
      </c>
      <c r="T130" s="3">
        <v>4960.08</v>
      </c>
      <c r="U130" s="3">
        <v>4960.08</v>
      </c>
      <c r="V130" t="s">
        <v>46</v>
      </c>
      <c r="W130" t="s">
        <v>29</v>
      </c>
      <c r="X130">
        <v>12</v>
      </c>
      <c r="Y130">
        <v>18</v>
      </c>
      <c r="Z130" t="s">
        <v>0</v>
      </c>
      <c r="AA130">
        <v>0</v>
      </c>
      <c r="AB130" t="s">
        <v>6716</v>
      </c>
      <c r="AC130" s="4">
        <v>0</v>
      </c>
      <c r="AD130" s="5">
        <v>0</v>
      </c>
      <c r="AE130" s="6">
        <v>1240.0199999999995</v>
      </c>
    </row>
    <row r="131" spans="1:31" x14ac:dyDescent="0.25">
      <c r="A131">
        <v>201441</v>
      </c>
      <c r="B131" t="s">
        <v>1406</v>
      </c>
      <c r="D131">
        <v>1</v>
      </c>
      <c r="E131" t="s">
        <v>1499</v>
      </c>
      <c r="F131" t="s">
        <v>1498</v>
      </c>
      <c r="G131" t="s">
        <v>1497</v>
      </c>
      <c r="H131" t="s">
        <v>1496</v>
      </c>
      <c r="I131" t="s">
        <v>1495</v>
      </c>
      <c r="J131">
        <v>14099</v>
      </c>
      <c r="K131" t="s">
        <v>7</v>
      </c>
      <c r="L131" t="s">
        <v>6</v>
      </c>
      <c r="M131" t="s">
        <v>5</v>
      </c>
      <c r="N131" t="s">
        <v>1494</v>
      </c>
      <c r="O131" t="s">
        <v>0</v>
      </c>
      <c r="P131" s="3">
        <v>1137</v>
      </c>
      <c r="Q131" s="3">
        <v>2274</v>
      </c>
      <c r="R131" s="3">
        <v>3411</v>
      </c>
      <c r="S131" s="3">
        <v>4548</v>
      </c>
      <c r="T131" s="3">
        <v>4548</v>
      </c>
      <c r="U131" s="3">
        <v>4548</v>
      </c>
      <c r="V131" t="s">
        <v>1493</v>
      </c>
      <c r="W131" t="s">
        <v>29</v>
      </c>
      <c r="X131">
        <v>12</v>
      </c>
      <c r="Y131" t="s">
        <v>1492</v>
      </c>
      <c r="Z131" t="s">
        <v>0</v>
      </c>
      <c r="AA131">
        <v>0</v>
      </c>
      <c r="AB131" t="s">
        <v>6716</v>
      </c>
      <c r="AC131" s="4">
        <v>0</v>
      </c>
      <c r="AD131" s="5">
        <v>0</v>
      </c>
      <c r="AE131" s="6">
        <v>1137</v>
      </c>
    </row>
    <row r="132" spans="1:31" x14ac:dyDescent="0.25">
      <c r="A132">
        <v>201672</v>
      </c>
      <c r="B132" t="s">
        <v>1406</v>
      </c>
      <c r="C132" t="s">
        <v>1420</v>
      </c>
      <c r="D132">
        <v>4</v>
      </c>
      <c r="E132" t="s">
        <v>1491</v>
      </c>
      <c r="F132" t="s">
        <v>1490</v>
      </c>
      <c r="G132" t="s">
        <v>1489</v>
      </c>
      <c r="H132" t="s">
        <v>1488</v>
      </c>
      <c r="I132" t="s">
        <v>1487</v>
      </c>
      <c r="J132">
        <v>3567</v>
      </c>
      <c r="K132" t="s">
        <v>7</v>
      </c>
      <c r="L132" t="s">
        <v>6</v>
      </c>
      <c r="M132" t="s">
        <v>5</v>
      </c>
      <c r="N132" t="s">
        <v>1486</v>
      </c>
      <c r="O132" t="s">
        <v>0</v>
      </c>
      <c r="P132" s="3">
        <v>537</v>
      </c>
      <c r="Q132" s="3">
        <v>1074</v>
      </c>
      <c r="R132" s="3">
        <v>1611</v>
      </c>
      <c r="S132" s="3">
        <v>2148</v>
      </c>
      <c r="T132" s="3">
        <v>2148</v>
      </c>
      <c r="U132" s="3">
        <v>2148</v>
      </c>
      <c r="V132" t="s">
        <v>46</v>
      </c>
      <c r="W132" t="s">
        <v>29</v>
      </c>
      <c r="X132">
        <v>12</v>
      </c>
      <c r="Y132">
        <v>18</v>
      </c>
      <c r="Z132" t="s">
        <v>0</v>
      </c>
      <c r="AA132">
        <v>0</v>
      </c>
      <c r="AB132" t="s">
        <v>6716</v>
      </c>
      <c r="AC132" s="4">
        <v>0</v>
      </c>
      <c r="AD132" s="5">
        <v>0</v>
      </c>
      <c r="AE132" s="6">
        <v>537</v>
      </c>
    </row>
    <row r="133" spans="1:31" x14ac:dyDescent="0.25">
      <c r="A133">
        <v>201955</v>
      </c>
      <c r="B133" t="s">
        <v>1406</v>
      </c>
      <c r="C133" t="s">
        <v>1420</v>
      </c>
      <c r="D133">
        <v>1</v>
      </c>
      <c r="E133" t="s">
        <v>1479</v>
      </c>
      <c r="F133" t="s">
        <v>1478</v>
      </c>
      <c r="G133" t="s">
        <v>1477</v>
      </c>
      <c r="H133" t="s">
        <v>1476</v>
      </c>
      <c r="I133" t="s">
        <v>1475</v>
      </c>
      <c r="J133">
        <v>5024</v>
      </c>
      <c r="K133" t="s">
        <v>7</v>
      </c>
      <c r="L133" t="s">
        <v>6</v>
      </c>
      <c r="M133" t="s">
        <v>5</v>
      </c>
      <c r="N133" t="s">
        <v>1474</v>
      </c>
      <c r="O133" t="s">
        <v>0</v>
      </c>
      <c r="P133" s="3">
        <v>753</v>
      </c>
      <c r="Q133" s="3">
        <v>1506</v>
      </c>
      <c r="R133" s="3">
        <v>2259</v>
      </c>
      <c r="S133" s="3">
        <v>3373</v>
      </c>
      <c r="T133" s="3">
        <v>3373</v>
      </c>
      <c r="U133" s="3">
        <v>3373</v>
      </c>
      <c r="V133" t="s">
        <v>46</v>
      </c>
      <c r="W133" t="s">
        <v>29</v>
      </c>
      <c r="X133">
        <v>12</v>
      </c>
      <c r="Y133">
        <v>18</v>
      </c>
      <c r="Z133" t="s">
        <v>1473</v>
      </c>
      <c r="AA133">
        <v>0</v>
      </c>
      <c r="AB133" t="s">
        <v>6716</v>
      </c>
      <c r="AC133" s="4">
        <v>0</v>
      </c>
      <c r="AD133" s="5">
        <v>0</v>
      </c>
      <c r="AE133" s="6">
        <v>843.25</v>
      </c>
    </row>
    <row r="134" spans="1:31" x14ac:dyDescent="0.25">
      <c r="A134">
        <v>202134</v>
      </c>
      <c r="B134" t="s">
        <v>1406</v>
      </c>
      <c r="D134">
        <v>1</v>
      </c>
      <c r="E134" t="s">
        <v>1472</v>
      </c>
      <c r="F134" t="s">
        <v>1471</v>
      </c>
      <c r="G134" t="s">
        <v>1470</v>
      </c>
      <c r="H134" t="s">
        <v>1469</v>
      </c>
      <c r="I134" t="s">
        <v>1468</v>
      </c>
      <c r="J134">
        <v>11826</v>
      </c>
      <c r="K134" t="s">
        <v>7</v>
      </c>
      <c r="L134" t="s">
        <v>6</v>
      </c>
      <c r="M134" t="s">
        <v>5</v>
      </c>
      <c r="N134" t="s">
        <v>1467</v>
      </c>
      <c r="O134" t="s">
        <v>0</v>
      </c>
      <c r="P134" s="3">
        <v>1204.5</v>
      </c>
      <c r="Q134" s="3">
        <v>2409</v>
      </c>
      <c r="R134" s="3">
        <v>3613.5</v>
      </c>
      <c r="S134" s="3">
        <v>4818</v>
      </c>
      <c r="T134" s="3">
        <v>4818</v>
      </c>
      <c r="U134" s="3">
        <v>4818</v>
      </c>
      <c r="V134" t="s">
        <v>46</v>
      </c>
      <c r="W134" t="s">
        <v>29</v>
      </c>
      <c r="X134">
        <v>12</v>
      </c>
      <c r="Y134">
        <v>18</v>
      </c>
      <c r="Z134" t="s">
        <v>0</v>
      </c>
      <c r="AA134">
        <v>0</v>
      </c>
      <c r="AB134" t="s">
        <v>6716</v>
      </c>
      <c r="AC134" s="4">
        <v>0</v>
      </c>
      <c r="AD134" s="5">
        <v>0</v>
      </c>
      <c r="AE134" s="6">
        <v>1204.5</v>
      </c>
    </row>
    <row r="135" spans="1:31" x14ac:dyDescent="0.25">
      <c r="A135">
        <v>202480</v>
      </c>
      <c r="B135" t="s">
        <v>1406</v>
      </c>
      <c r="D135">
        <v>2</v>
      </c>
      <c r="E135" t="s">
        <v>1466</v>
      </c>
      <c r="F135" t="s">
        <v>1404</v>
      </c>
      <c r="G135" t="s">
        <v>1465</v>
      </c>
      <c r="H135" t="s">
        <v>1464</v>
      </c>
      <c r="I135" t="s">
        <v>1463</v>
      </c>
      <c r="J135">
        <v>8529</v>
      </c>
      <c r="K135" t="s">
        <v>7</v>
      </c>
      <c r="L135" t="s">
        <v>20</v>
      </c>
      <c r="M135" t="s">
        <v>5</v>
      </c>
      <c r="N135" t="s">
        <v>1462</v>
      </c>
      <c r="O135" t="s">
        <v>0</v>
      </c>
      <c r="P135" s="3">
        <v>4080</v>
      </c>
      <c r="Q135" s="3">
        <v>8160</v>
      </c>
      <c r="R135" s="3">
        <v>15360</v>
      </c>
      <c r="S135" s="3">
        <v>20470</v>
      </c>
      <c r="T135" s="3">
        <v>20470</v>
      </c>
      <c r="U135" s="3">
        <v>20470</v>
      </c>
      <c r="V135" t="s">
        <v>30</v>
      </c>
      <c r="W135" t="s">
        <v>29</v>
      </c>
      <c r="X135">
        <v>12</v>
      </c>
      <c r="Y135">
        <v>18</v>
      </c>
      <c r="Z135" t="s">
        <v>1461</v>
      </c>
      <c r="AA135">
        <v>0</v>
      </c>
      <c r="AB135" t="s">
        <v>6716</v>
      </c>
      <c r="AC135" s="4">
        <v>0</v>
      </c>
      <c r="AD135" s="5">
        <v>0</v>
      </c>
      <c r="AE135" s="6">
        <v>5117.5</v>
      </c>
    </row>
    <row r="136" spans="1:31" x14ac:dyDescent="0.25">
      <c r="A136">
        <v>203465</v>
      </c>
      <c r="B136" t="s">
        <v>1406</v>
      </c>
      <c r="C136" t="s">
        <v>1420</v>
      </c>
      <c r="D136">
        <v>1</v>
      </c>
      <c r="E136" t="s">
        <v>1460</v>
      </c>
      <c r="F136" t="s">
        <v>1459</v>
      </c>
      <c r="G136" t="s">
        <v>1458</v>
      </c>
      <c r="H136" t="s">
        <v>1457</v>
      </c>
      <c r="I136" t="s">
        <v>1457</v>
      </c>
      <c r="J136">
        <v>4639</v>
      </c>
      <c r="K136" t="s">
        <v>7</v>
      </c>
      <c r="L136" t="s">
        <v>6</v>
      </c>
      <c r="M136" t="s">
        <v>5</v>
      </c>
      <c r="N136" t="s">
        <v>1456</v>
      </c>
      <c r="O136" t="s">
        <v>1455</v>
      </c>
      <c r="P136" s="3">
        <v>774</v>
      </c>
      <c r="Q136" s="3">
        <v>1548</v>
      </c>
      <c r="R136" s="3">
        <v>2322</v>
      </c>
      <c r="S136" s="3">
        <v>2832</v>
      </c>
      <c r="T136" s="3">
        <v>2832</v>
      </c>
      <c r="U136" s="3">
        <v>2832</v>
      </c>
      <c r="V136" t="s">
        <v>1454</v>
      </c>
      <c r="W136" t="s">
        <v>29</v>
      </c>
      <c r="X136">
        <v>12</v>
      </c>
      <c r="Y136">
        <v>18</v>
      </c>
      <c r="Z136" t="s">
        <v>1453</v>
      </c>
      <c r="AA136">
        <v>0</v>
      </c>
      <c r="AB136" t="s">
        <v>6716</v>
      </c>
      <c r="AC136" s="4">
        <v>0</v>
      </c>
      <c r="AD136" s="5">
        <v>0</v>
      </c>
      <c r="AE136" s="6">
        <v>708</v>
      </c>
    </row>
    <row r="137" spans="1:31" x14ac:dyDescent="0.25">
      <c r="A137">
        <v>204796</v>
      </c>
      <c r="B137" t="s">
        <v>1406</v>
      </c>
      <c r="C137" t="s">
        <v>1440</v>
      </c>
      <c r="D137">
        <v>1</v>
      </c>
      <c r="E137" t="s">
        <v>1439</v>
      </c>
      <c r="F137" t="s">
        <v>1438</v>
      </c>
      <c r="G137" t="s">
        <v>1437</v>
      </c>
      <c r="H137" t="s">
        <v>1436</v>
      </c>
      <c r="I137" t="s">
        <v>1435</v>
      </c>
      <c r="J137">
        <v>44741</v>
      </c>
      <c r="K137" t="s">
        <v>7</v>
      </c>
      <c r="L137" t="s">
        <v>6</v>
      </c>
      <c r="M137" t="s">
        <v>5</v>
      </c>
      <c r="N137" t="s">
        <v>1434</v>
      </c>
      <c r="O137" t="s">
        <v>1433</v>
      </c>
      <c r="P137" s="3">
        <v>1262.0999999999999</v>
      </c>
      <c r="Q137" s="3">
        <v>2596.1999999999998</v>
      </c>
      <c r="R137" s="3">
        <v>3807.3</v>
      </c>
      <c r="S137" s="3">
        <v>5018.3999999999996</v>
      </c>
      <c r="T137" s="3">
        <v>5018.3999999999996</v>
      </c>
      <c r="U137" s="3">
        <v>5018.3999999999996</v>
      </c>
      <c r="V137" t="s">
        <v>30</v>
      </c>
      <c r="W137" t="s">
        <v>29</v>
      </c>
      <c r="X137">
        <v>12</v>
      </c>
      <c r="Y137">
        <v>18</v>
      </c>
      <c r="Z137" t="s">
        <v>0</v>
      </c>
      <c r="AA137">
        <v>0</v>
      </c>
      <c r="AB137" t="s">
        <v>6716</v>
      </c>
      <c r="AC137" s="4">
        <v>0</v>
      </c>
      <c r="AD137" s="5">
        <v>0</v>
      </c>
      <c r="AE137" s="6">
        <v>1254.6000000000004</v>
      </c>
    </row>
    <row r="138" spans="1:31" x14ac:dyDescent="0.25">
      <c r="A138">
        <v>206084</v>
      </c>
      <c r="B138" t="s">
        <v>1406</v>
      </c>
      <c r="D138">
        <v>1</v>
      </c>
      <c r="E138" t="s">
        <v>1413</v>
      </c>
      <c r="F138" t="s">
        <v>1412</v>
      </c>
      <c r="G138" t="s">
        <v>1411</v>
      </c>
      <c r="H138" t="s">
        <v>1410</v>
      </c>
      <c r="I138" t="s">
        <v>1409</v>
      </c>
      <c r="J138">
        <v>16090</v>
      </c>
      <c r="K138" t="s">
        <v>7</v>
      </c>
      <c r="L138" t="s">
        <v>6</v>
      </c>
      <c r="M138" t="s">
        <v>5</v>
      </c>
      <c r="N138" t="s">
        <v>1408</v>
      </c>
      <c r="O138" t="s">
        <v>1407</v>
      </c>
      <c r="P138" s="3">
        <v>1600</v>
      </c>
      <c r="Q138" s="3">
        <v>2605</v>
      </c>
      <c r="R138" s="3">
        <v>3610</v>
      </c>
      <c r="S138" s="3">
        <v>4621</v>
      </c>
      <c r="T138" s="3">
        <v>4621</v>
      </c>
      <c r="U138" s="3">
        <v>4621</v>
      </c>
      <c r="V138" t="s">
        <v>30</v>
      </c>
      <c r="W138" t="s">
        <v>29</v>
      </c>
      <c r="X138">
        <v>12</v>
      </c>
      <c r="Y138">
        <v>18</v>
      </c>
      <c r="Z138" t="s">
        <v>0</v>
      </c>
      <c r="AA138">
        <v>0</v>
      </c>
      <c r="AB138" t="s">
        <v>6716</v>
      </c>
      <c r="AC138" s="4">
        <v>0</v>
      </c>
      <c r="AD138" s="5">
        <v>0</v>
      </c>
      <c r="AE138" s="6">
        <v>1155.25</v>
      </c>
    </row>
    <row r="139" spans="1:31" x14ac:dyDescent="0.25">
      <c r="A139">
        <v>206604</v>
      </c>
      <c r="B139" t="s">
        <v>1406</v>
      </c>
      <c r="D139">
        <v>1</v>
      </c>
      <c r="E139" t="s">
        <v>1405</v>
      </c>
      <c r="F139" t="s">
        <v>1404</v>
      </c>
      <c r="G139" t="s">
        <v>1403</v>
      </c>
      <c r="H139" t="s">
        <v>1402</v>
      </c>
      <c r="I139" t="s">
        <v>1401</v>
      </c>
      <c r="J139">
        <v>12682</v>
      </c>
      <c r="K139" t="s">
        <v>7</v>
      </c>
      <c r="L139" t="s">
        <v>6</v>
      </c>
      <c r="M139" t="s">
        <v>5</v>
      </c>
      <c r="N139" t="s">
        <v>1400</v>
      </c>
      <c r="O139" t="s">
        <v>0</v>
      </c>
      <c r="P139" s="3">
        <v>1182</v>
      </c>
      <c r="Q139" s="3">
        <v>2364</v>
      </c>
      <c r="R139" s="3">
        <v>3546</v>
      </c>
      <c r="S139" s="3">
        <v>4365</v>
      </c>
      <c r="T139" s="3">
        <v>4365</v>
      </c>
      <c r="U139" s="3">
        <v>4365</v>
      </c>
      <c r="V139" t="s">
        <v>39</v>
      </c>
      <c r="W139" t="s">
        <v>29</v>
      </c>
      <c r="X139">
        <v>11</v>
      </c>
      <c r="Y139">
        <v>18</v>
      </c>
      <c r="Z139" t="s">
        <v>0</v>
      </c>
      <c r="AA139">
        <v>0</v>
      </c>
      <c r="AB139" t="s">
        <v>6716</v>
      </c>
      <c r="AC139" s="4">
        <v>0</v>
      </c>
      <c r="AD139" s="5">
        <v>0</v>
      </c>
      <c r="AE139" s="6">
        <v>1091.25</v>
      </c>
    </row>
    <row r="140" spans="1:31" x14ac:dyDescent="0.25">
      <c r="A140">
        <v>207500</v>
      </c>
      <c r="B140" t="s">
        <v>1356</v>
      </c>
      <c r="D140">
        <v>1</v>
      </c>
      <c r="E140" t="s">
        <v>1362</v>
      </c>
      <c r="F140" t="s">
        <v>1361</v>
      </c>
      <c r="G140" t="s">
        <v>1360</v>
      </c>
      <c r="H140" t="s">
        <v>1359</v>
      </c>
      <c r="I140" t="s">
        <v>1358</v>
      </c>
      <c r="J140">
        <v>21011</v>
      </c>
      <c r="K140" t="s">
        <v>7</v>
      </c>
      <c r="L140" t="s">
        <v>6</v>
      </c>
      <c r="M140" t="s">
        <v>5</v>
      </c>
      <c r="N140" t="s">
        <v>1357</v>
      </c>
      <c r="O140" t="s">
        <v>0</v>
      </c>
      <c r="P140" s="3">
        <v>837.75</v>
      </c>
      <c r="Q140" s="3">
        <v>1675.5</v>
      </c>
      <c r="R140" s="3">
        <v>2513.25</v>
      </c>
      <c r="S140" s="3">
        <v>4188.75</v>
      </c>
      <c r="T140" s="3">
        <v>4188.75</v>
      </c>
      <c r="U140" s="3">
        <v>4188.75</v>
      </c>
      <c r="V140" t="s">
        <v>46</v>
      </c>
      <c r="W140" t="s">
        <v>29</v>
      </c>
      <c r="X140">
        <v>12</v>
      </c>
      <c r="Y140" t="s">
        <v>1</v>
      </c>
      <c r="Z140" t="s">
        <v>0</v>
      </c>
      <c r="AA140">
        <v>0</v>
      </c>
      <c r="AB140" t="s">
        <v>6716</v>
      </c>
      <c r="AC140" s="4">
        <v>0</v>
      </c>
      <c r="AD140" s="5">
        <v>0</v>
      </c>
      <c r="AE140" s="6">
        <v>1047.1875</v>
      </c>
    </row>
    <row r="141" spans="1:31" x14ac:dyDescent="0.25">
      <c r="A141">
        <v>211361</v>
      </c>
      <c r="B141" t="s">
        <v>54</v>
      </c>
      <c r="C141" t="s">
        <v>1225</v>
      </c>
      <c r="D141">
        <v>1</v>
      </c>
      <c r="E141" t="s">
        <v>1307</v>
      </c>
      <c r="F141" t="s">
        <v>1306</v>
      </c>
      <c r="G141" t="s">
        <v>1305</v>
      </c>
      <c r="H141" t="s">
        <v>1304</v>
      </c>
      <c r="I141" t="s">
        <v>1303</v>
      </c>
      <c r="J141">
        <v>6076</v>
      </c>
      <c r="K141" t="s">
        <v>7</v>
      </c>
      <c r="L141" t="s">
        <v>6</v>
      </c>
      <c r="M141" t="s">
        <v>5</v>
      </c>
      <c r="N141" t="s">
        <v>1302</v>
      </c>
      <c r="O141" t="s">
        <v>0</v>
      </c>
      <c r="P141" s="3">
        <v>906</v>
      </c>
      <c r="Q141" s="3">
        <v>1812</v>
      </c>
      <c r="R141" s="3">
        <v>2718</v>
      </c>
      <c r="S141" s="3">
        <v>3619</v>
      </c>
      <c r="T141" s="3">
        <v>3619</v>
      </c>
      <c r="U141" s="3">
        <v>3619</v>
      </c>
      <c r="V141" t="s">
        <v>46</v>
      </c>
      <c r="W141" t="s">
        <v>29</v>
      </c>
      <c r="X141">
        <v>12</v>
      </c>
      <c r="Y141" t="s">
        <v>1</v>
      </c>
      <c r="Z141" t="s">
        <v>0</v>
      </c>
      <c r="AA141">
        <v>0</v>
      </c>
      <c r="AB141" t="s">
        <v>6716</v>
      </c>
      <c r="AC141" s="4">
        <v>0</v>
      </c>
      <c r="AD141" s="5">
        <v>0</v>
      </c>
      <c r="AE141" s="6">
        <v>904.75</v>
      </c>
    </row>
    <row r="142" spans="1:31" x14ac:dyDescent="0.25">
      <c r="A142">
        <v>212106</v>
      </c>
      <c r="B142" t="s">
        <v>54</v>
      </c>
      <c r="D142">
        <v>2</v>
      </c>
      <c r="E142" t="s">
        <v>1294</v>
      </c>
      <c r="F142" t="s">
        <v>1293</v>
      </c>
      <c r="G142" t="s">
        <v>1292</v>
      </c>
      <c r="H142" t="s">
        <v>1291</v>
      </c>
      <c r="I142" t="s">
        <v>1290</v>
      </c>
      <c r="J142">
        <v>5995</v>
      </c>
      <c r="K142" t="s">
        <v>7</v>
      </c>
      <c r="L142" t="s">
        <v>20</v>
      </c>
      <c r="M142" t="s">
        <v>5</v>
      </c>
      <c r="N142" t="s">
        <v>1289</v>
      </c>
      <c r="O142" t="s">
        <v>1288</v>
      </c>
      <c r="P142" s="3">
        <v>3486</v>
      </c>
      <c r="Q142" s="3">
        <v>6972</v>
      </c>
      <c r="R142" s="3">
        <v>10458</v>
      </c>
      <c r="S142" s="3">
        <v>17531</v>
      </c>
      <c r="T142" s="3">
        <v>17531</v>
      </c>
      <c r="U142" s="3">
        <v>17531</v>
      </c>
      <c r="V142" t="s">
        <v>1287</v>
      </c>
      <c r="W142" t="s">
        <v>29</v>
      </c>
      <c r="X142">
        <v>12</v>
      </c>
      <c r="Y142">
        <v>18</v>
      </c>
      <c r="Z142" t="s">
        <v>1286</v>
      </c>
      <c r="AA142">
        <v>0</v>
      </c>
      <c r="AB142" t="s">
        <v>6716</v>
      </c>
      <c r="AC142" s="4">
        <v>0</v>
      </c>
      <c r="AD142" s="5">
        <v>0</v>
      </c>
      <c r="AE142" s="6">
        <v>4382.75</v>
      </c>
    </row>
    <row r="143" spans="1:31" x14ac:dyDescent="0.25">
      <c r="A143">
        <v>213543</v>
      </c>
      <c r="B143" t="s">
        <v>54</v>
      </c>
      <c r="D143">
        <v>2</v>
      </c>
      <c r="E143" t="s">
        <v>1278</v>
      </c>
      <c r="F143" t="s">
        <v>1259</v>
      </c>
      <c r="G143" t="s">
        <v>1277</v>
      </c>
      <c r="H143" t="s">
        <v>1276</v>
      </c>
      <c r="I143" t="s">
        <v>1275</v>
      </c>
      <c r="J143">
        <v>5062</v>
      </c>
      <c r="K143" t="s">
        <v>7</v>
      </c>
      <c r="L143" t="s">
        <v>20</v>
      </c>
      <c r="M143" t="s">
        <v>5</v>
      </c>
      <c r="N143" t="s">
        <v>1274</v>
      </c>
      <c r="O143" t="s">
        <v>0</v>
      </c>
      <c r="P143" s="3">
        <v>6000</v>
      </c>
      <c r="Q143" s="3">
        <v>12000</v>
      </c>
      <c r="R143" s="3">
        <v>18000</v>
      </c>
      <c r="S143" s="3">
        <v>24160</v>
      </c>
      <c r="T143" s="3">
        <v>24160</v>
      </c>
      <c r="U143" s="3">
        <v>24160</v>
      </c>
      <c r="V143" t="s">
        <v>46</v>
      </c>
      <c r="W143" t="s">
        <v>29</v>
      </c>
      <c r="X143">
        <v>12</v>
      </c>
      <c r="Y143" t="s">
        <v>1</v>
      </c>
      <c r="Z143" t="s">
        <v>0</v>
      </c>
      <c r="AA143">
        <v>0</v>
      </c>
      <c r="AB143" t="s">
        <v>6716</v>
      </c>
      <c r="AC143" s="4">
        <v>0</v>
      </c>
      <c r="AD143" s="5">
        <v>0</v>
      </c>
      <c r="AE143" s="6">
        <v>6040</v>
      </c>
    </row>
    <row r="144" spans="1:31" x14ac:dyDescent="0.25">
      <c r="A144">
        <v>213659</v>
      </c>
      <c r="B144" t="s">
        <v>54</v>
      </c>
      <c r="D144">
        <v>4</v>
      </c>
      <c r="E144" t="s">
        <v>1273</v>
      </c>
      <c r="F144" t="s">
        <v>1272</v>
      </c>
      <c r="G144" t="s">
        <v>1271</v>
      </c>
      <c r="H144" t="s">
        <v>1270</v>
      </c>
      <c r="I144" t="s">
        <v>1269</v>
      </c>
      <c r="J144">
        <v>6049</v>
      </c>
      <c r="K144" t="s">
        <v>7</v>
      </c>
      <c r="L144" t="s">
        <v>6</v>
      </c>
      <c r="M144" t="s">
        <v>5</v>
      </c>
      <c r="N144" t="s">
        <v>1268</v>
      </c>
      <c r="O144" t="s">
        <v>0</v>
      </c>
      <c r="P144" s="3">
        <v>504</v>
      </c>
      <c r="Q144" s="3">
        <v>1008</v>
      </c>
      <c r="R144" s="3">
        <v>1512</v>
      </c>
      <c r="S144" s="3">
        <v>2520</v>
      </c>
      <c r="T144" s="3">
        <v>2520</v>
      </c>
      <c r="U144" s="3">
        <v>2520</v>
      </c>
      <c r="V144" t="s">
        <v>46</v>
      </c>
      <c r="W144" t="s">
        <v>29</v>
      </c>
      <c r="X144">
        <v>12</v>
      </c>
      <c r="Y144">
        <v>18</v>
      </c>
      <c r="Z144" t="s">
        <v>0</v>
      </c>
      <c r="AA144">
        <v>0</v>
      </c>
      <c r="AB144" t="s">
        <v>6716</v>
      </c>
      <c r="AC144" s="4">
        <v>0</v>
      </c>
      <c r="AD144" s="5">
        <v>0</v>
      </c>
      <c r="AE144" s="6">
        <v>630</v>
      </c>
    </row>
    <row r="145" spans="1:31" x14ac:dyDescent="0.25">
      <c r="A145">
        <v>214379</v>
      </c>
      <c r="B145" t="s">
        <v>54</v>
      </c>
      <c r="D145">
        <v>4</v>
      </c>
      <c r="E145" t="s">
        <v>1260</v>
      </c>
      <c r="F145" t="s">
        <v>1259</v>
      </c>
      <c r="G145" t="s">
        <v>1258</v>
      </c>
      <c r="H145" t="s">
        <v>1257</v>
      </c>
      <c r="I145" t="s">
        <v>1256</v>
      </c>
      <c r="J145">
        <v>10531</v>
      </c>
      <c r="K145" t="s">
        <v>7</v>
      </c>
      <c r="L145" t="s">
        <v>6</v>
      </c>
      <c r="M145" t="s">
        <v>5</v>
      </c>
      <c r="N145" t="s">
        <v>1255</v>
      </c>
      <c r="O145" t="s">
        <v>0</v>
      </c>
      <c r="P145" s="3">
        <v>411</v>
      </c>
      <c r="Q145" s="3">
        <v>822</v>
      </c>
      <c r="R145" s="3">
        <v>1233</v>
      </c>
      <c r="S145" s="3">
        <v>2055</v>
      </c>
      <c r="T145" s="3">
        <v>2055</v>
      </c>
      <c r="U145" s="3">
        <v>2055</v>
      </c>
      <c r="V145" t="s">
        <v>1254</v>
      </c>
      <c r="W145" t="s">
        <v>29</v>
      </c>
      <c r="X145">
        <v>12</v>
      </c>
      <c r="Y145">
        <v>18</v>
      </c>
      <c r="Z145" t="s">
        <v>0</v>
      </c>
      <c r="AA145">
        <v>0</v>
      </c>
      <c r="AB145" t="s">
        <v>6716</v>
      </c>
      <c r="AC145" s="4">
        <v>0</v>
      </c>
      <c r="AD145" s="5">
        <v>0</v>
      </c>
      <c r="AE145" s="6">
        <v>513.75</v>
      </c>
    </row>
    <row r="146" spans="1:31" x14ac:dyDescent="0.25">
      <c r="A146">
        <v>214625</v>
      </c>
      <c r="B146" t="s">
        <v>54</v>
      </c>
      <c r="C146" t="s">
        <v>1247</v>
      </c>
      <c r="D146">
        <v>1</v>
      </c>
      <c r="E146" t="s">
        <v>1253</v>
      </c>
      <c r="F146" t="s">
        <v>1252</v>
      </c>
      <c r="G146" t="s">
        <v>1251</v>
      </c>
      <c r="H146" t="s">
        <v>1243</v>
      </c>
      <c r="I146" t="s">
        <v>1242</v>
      </c>
      <c r="J146">
        <v>665</v>
      </c>
      <c r="K146" t="s">
        <v>7</v>
      </c>
      <c r="L146" t="s">
        <v>6</v>
      </c>
      <c r="M146" t="s">
        <v>5</v>
      </c>
      <c r="N146" t="s">
        <v>1250</v>
      </c>
      <c r="O146" t="s">
        <v>0</v>
      </c>
      <c r="P146" s="3">
        <v>1572</v>
      </c>
      <c r="Q146" s="3">
        <v>3144</v>
      </c>
      <c r="R146" s="3">
        <v>4716</v>
      </c>
      <c r="S146" s="3">
        <v>6359</v>
      </c>
      <c r="T146" s="3">
        <v>6359</v>
      </c>
      <c r="U146" s="3">
        <v>6359</v>
      </c>
      <c r="V146" t="s">
        <v>1249</v>
      </c>
      <c r="W146" t="s">
        <v>29</v>
      </c>
      <c r="X146">
        <v>12</v>
      </c>
      <c r="Y146" t="s">
        <v>1</v>
      </c>
      <c r="Z146" t="s">
        <v>1248</v>
      </c>
      <c r="AA146">
        <v>0</v>
      </c>
      <c r="AB146" t="s">
        <v>6716</v>
      </c>
      <c r="AC146" s="4">
        <v>0</v>
      </c>
      <c r="AD146" s="5">
        <v>0</v>
      </c>
      <c r="AE146" s="6">
        <v>1589.75</v>
      </c>
    </row>
    <row r="147" spans="1:31" x14ac:dyDescent="0.25">
      <c r="A147">
        <v>214777</v>
      </c>
      <c r="B147" t="s">
        <v>54</v>
      </c>
      <c r="C147" t="s">
        <v>1247</v>
      </c>
      <c r="D147">
        <v>1</v>
      </c>
      <c r="E147" t="s">
        <v>1246</v>
      </c>
      <c r="F147" t="s">
        <v>1245</v>
      </c>
      <c r="G147" t="s">
        <v>1244</v>
      </c>
      <c r="H147" t="s">
        <v>1243</v>
      </c>
      <c r="I147" t="s">
        <v>1242</v>
      </c>
      <c r="J147">
        <v>40541</v>
      </c>
      <c r="K147" t="s">
        <v>7</v>
      </c>
      <c r="L147" t="s">
        <v>6</v>
      </c>
      <c r="M147" t="s">
        <v>5</v>
      </c>
      <c r="N147" t="s">
        <v>1241</v>
      </c>
      <c r="O147" t="s">
        <v>0</v>
      </c>
      <c r="P147" s="3">
        <v>2118</v>
      </c>
      <c r="Q147" s="3">
        <v>4236</v>
      </c>
      <c r="R147" s="3">
        <v>6354</v>
      </c>
      <c r="S147" s="3">
        <v>8476</v>
      </c>
      <c r="T147" s="3">
        <v>8476</v>
      </c>
      <c r="U147" s="3">
        <v>8476</v>
      </c>
      <c r="V147" t="s">
        <v>46</v>
      </c>
      <c r="W147" t="s">
        <v>29</v>
      </c>
      <c r="X147">
        <v>12</v>
      </c>
      <c r="Y147" t="s">
        <v>1</v>
      </c>
      <c r="Z147" t="s">
        <v>1240</v>
      </c>
      <c r="AA147">
        <v>0</v>
      </c>
      <c r="AB147" t="s">
        <v>6716</v>
      </c>
      <c r="AC147" s="4">
        <v>0</v>
      </c>
      <c r="AD147" s="5">
        <v>0</v>
      </c>
      <c r="AE147" s="6">
        <v>2119</v>
      </c>
    </row>
    <row r="148" spans="1:31" x14ac:dyDescent="0.25">
      <c r="A148">
        <v>216764</v>
      </c>
      <c r="B148" t="s">
        <v>54</v>
      </c>
      <c r="C148" t="s">
        <v>1225</v>
      </c>
      <c r="D148">
        <v>1</v>
      </c>
      <c r="E148" t="s">
        <v>1224</v>
      </c>
      <c r="F148" t="s">
        <v>1223</v>
      </c>
      <c r="G148" t="s">
        <v>1222</v>
      </c>
      <c r="H148" t="s">
        <v>1221</v>
      </c>
      <c r="I148" t="s">
        <v>1220</v>
      </c>
      <c r="J148">
        <v>13844</v>
      </c>
      <c r="K148" t="s">
        <v>7</v>
      </c>
      <c r="L148" t="s">
        <v>6</v>
      </c>
      <c r="M148" t="s">
        <v>5</v>
      </c>
      <c r="N148" t="s">
        <v>1219</v>
      </c>
      <c r="O148" t="s">
        <v>0</v>
      </c>
      <c r="P148" s="3">
        <v>1217.28</v>
      </c>
      <c r="Q148" s="3">
        <v>2434.56</v>
      </c>
      <c r="R148" s="3">
        <v>3651.84</v>
      </c>
      <c r="S148" s="3">
        <v>4860.2</v>
      </c>
      <c r="T148" s="3">
        <v>4860.2</v>
      </c>
      <c r="U148" s="3">
        <v>4860.2</v>
      </c>
      <c r="V148" t="s">
        <v>46</v>
      </c>
      <c r="W148" t="s">
        <v>29</v>
      </c>
      <c r="X148">
        <v>12</v>
      </c>
      <c r="Y148">
        <v>18</v>
      </c>
      <c r="Z148" t="s">
        <v>0</v>
      </c>
      <c r="AA148">
        <v>0</v>
      </c>
      <c r="AB148" t="s">
        <v>6716</v>
      </c>
      <c r="AC148" s="4">
        <v>0</v>
      </c>
      <c r="AD148" s="5">
        <v>0</v>
      </c>
      <c r="AE148" s="6">
        <v>1215.0500000000002</v>
      </c>
    </row>
    <row r="149" spans="1:31" x14ac:dyDescent="0.25">
      <c r="A149">
        <v>217420</v>
      </c>
      <c r="B149" t="s">
        <v>1212</v>
      </c>
      <c r="C149" t="s">
        <v>1211</v>
      </c>
      <c r="D149">
        <v>1</v>
      </c>
      <c r="E149" t="s">
        <v>1218</v>
      </c>
      <c r="F149" t="s">
        <v>1217</v>
      </c>
      <c r="G149" t="s">
        <v>1216</v>
      </c>
      <c r="H149" t="s">
        <v>1215</v>
      </c>
      <c r="I149" t="s">
        <v>1214</v>
      </c>
      <c r="J149">
        <v>7518</v>
      </c>
      <c r="K149" t="s">
        <v>7</v>
      </c>
      <c r="L149" t="s">
        <v>6</v>
      </c>
      <c r="M149" t="s">
        <v>5</v>
      </c>
      <c r="N149" t="s">
        <v>1213</v>
      </c>
      <c r="O149" t="s">
        <v>0</v>
      </c>
      <c r="P149" s="3">
        <v>1010</v>
      </c>
      <c r="Q149" s="3">
        <v>1946</v>
      </c>
      <c r="R149" s="3">
        <v>2882</v>
      </c>
      <c r="S149" s="3">
        <v>4103</v>
      </c>
      <c r="T149" s="3">
        <v>4103</v>
      </c>
      <c r="U149" s="3">
        <v>4103</v>
      </c>
      <c r="V149" t="s">
        <v>46</v>
      </c>
      <c r="W149" t="s">
        <v>29</v>
      </c>
      <c r="X149">
        <v>12</v>
      </c>
      <c r="Y149">
        <v>18</v>
      </c>
      <c r="Z149" t="s">
        <v>0</v>
      </c>
      <c r="AA149">
        <v>0</v>
      </c>
      <c r="AB149" t="s">
        <v>6716</v>
      </c>
      <c r="AC149" s="4">
        <v>0</v>
      </c>
      <c r="AD149" s="5">
        <v>0</v>
      </c>
      <c r="AE149" s="6">
        <v>1025.75</v>
      </c>
    </row>
    <row r="150" spans="1:31" x14ac:dyDescent="0.25">
      <c r="A150">
        <v>217475</v>
      </c>
      <c r="B150" t="s">
        <v>1212</v>
      </c>
      <c r="C150" t="s">
        <v>1211</v>
      </c>
      <c r="D150">
        <v>4</v>
      </c>
      <c r="E150" t="s">
        <v>1210</v>
      </c>
      <c r="F150" t="s">
        <v>1209</v>
      </c>
      <c r="G150" t="s">
        <v>1208</v>
      </c>
      <c r="H150" t="s">
        <v>1207</v>
      </c>
      <c r="I150" t="s">
        <v>1206</v>
      </c>
      <c r="J150">
        <v>17553</v>
      </c>
      <c r="K150" t="s">
        <v>7</v>
      </c>
      <c r="L150" t="s">
        <v>6</v>
      </c>
      <c r="M150" t="s">
        <v>5</v>
      </c>
      <c r="N150" t="s">
        <v>1205</v>
      </c>
      <c r="O150" t="s">
        <v>1204</v>
      </c>
      <c r="P150" s="3">
        <v>621</v>
      </c>
      <c r="Q150" s="3">
        <v>1197</v>
      </c>
      <c r="R150" s="3">
        <v>1773</v>
      </c>
      <c r="S150" s="3">
        <v>2153</v>
      </c>
      <c r="T150" s="3">
        <v>2153</v>
      </c>
      <c r="U150" s="3">
        <v>2253</v>
      </c>
      <c r="V150" t="s">
        <v>46</v>
      </c>
      <c r="W150" t="s">
        <v>29</v>
      </c>
      <c r="X150">
        <v>12</v>
      </c>
      <c r="Y150">
        <v>15</v>
      </c>
      <c r="Z150" t="s">
        <v>1203</v>
      </c>
      <c r="AA150">
        <v>0</v>
      </c>
      <c r="AB150" t="s">
        <v>6716</v>
      </c>
      <c r="AC150" s="4">
        <v>0</v>
      </c>
      <c r="AD150" s="5">
        <v>0</v>
      </c>
      <c r="AE150" s="6">
        <v>538.25</v>
      </c>
    </row>
    <row r="151" spans="1:31" x14ac:dyDescent="0.25">
      <c r="A151">
        <v>221759</v>
      </c>
      <c r="B151" t="s">
        <v>236</v>
      </c>
      <c r="C151" t="s">
        <v>1093</v>
      </c>
      <c r="D151">
        <v>1</v>
      </c>
      <c r="E151" t="s">
        <v>1101</v>
      </c>
      <c r="F151" t="s">
        <v>1100</v>
      </c>
      <c r="G151" t="s">
        <v>1099</v>
      </c>
      <c r="H151" t="s">
        <v>1098</v>
      </c>
      <c r="I151" t="s">
        <v>1097</v>
      </c>
      <c r="J151">
        <v>21664</v>
      </c>
      <c r="K151" t="s">
        <v>7</v>
      </c>
      <c r="L151" t="s">
        <v>6</v>
      </c>
      <c r="M151" t="s">
        <v>5</v>
      </c>
      <c r="N151" t="s">
        <v>1096</v>
      </c>
      <c r="O151" t="s">
        <v>0</v>
      </c>
      <c r="P151" s="3">
        <v>1353</v>
      </c>
      <c r="Q151" s="3">
        <v>2706</v>
      </c>
      <c r="R151" s="3">
        <v>4171</v>
      </c>
      <c r="S151" s="3">
        <v>6362</v>
      </c>
      <c r="T151" s="3">
        <v>6362</v>
      </c>
      <c r="U151" s="3">
        <v>6362</v>
      </c>
      <c r="V151" t="s">
        <v>1095</v>
      </c>
      <c r="W151" t="s">
        <v>29</v>
      </c>
      <c r="X151">
        <v>12</v>
      </c>
      <c r="Y151" t="s">
        <v>1</v>
      </c>
      <c r="Z151" t="s">
        <v>1094</v>
      </c>
      <c r="AA151">
        <v>0</v>
      </c>
      <c r="AB151" t="s">
        <v>6716</v>
      </c>
      <c r="AC151" s="4">
        <v>0</v>
      </c>
      <c r="AD151" s="5">
        <v>0</v>
      </c>
      <c r="AE151" s="6">
        <v>1590.5</v>
      </c>
    </row>
    <row r="152" spans="1:31" x14ac:dyDescent="0.25">
      <c r="A152">
        <v>223232</v>
      </c>
      <c r="B152" t="s">
        <v>200</v>
      </c>
      <c r="D152">
        <v>2</v>
      </c>
      <c r="E152" t="s">
        <v>1034</v>
      </c>
      <c r="F152" t="s">
        <v>910</v>
      </c>
      <c r="G152" t="s">
        <v>1033</v>
      </c>
      <c r="H152" t="s">
        <v>1032</v>
      </c>
      <c r="I152" t="s">
        <v>1031</v>
      </c>
      <c r="J152">
        <v>13859</v>
      </c>
      <c r="K152" t="s">
        <v>7</v>
      </c>
      <c r="L152" t="s">
        <v>20</v>
      </c>
      <c r="M152" t="s">
        <v>5</v>
      </c>
      <c r="N152" t="s">
        <v>1030</v>
      </c>
      <c r="O152" t="s">
        <v>0</v>
      </c>
      <c r="P152" s="3">
        <v>5370</v>
      </c>
      <c r="Q152" s="3">
        <v>10620</v>
      </c>
      <c r="R152" s="3">
        <v>15870</v>
      </c>
      <c r="S152" s="3">
        <v>21273</v>
      </c>
      <c r="T152" s="3">
        <v>21273</v>
      </c>
      <c r="U152" s="3">
        <v>21273</v>
      </c>
      <c r="V152" t="s">
        <v>46</v>
      </c>
      <c r="W152" t="s">
        <v>29</v>
      </c>
      <c r="X152">
        <v>12</v>
      </c>
      <c r="Y152">
        <v>18</v>
      </c>
      <c r="Z152" t="s">
        <v>1029</v>
      </c>
      <c r="AA152">
        <v>0</v>
      </c>
      <c r="AB152" t="s">
        <v>6716</v>
      </c>
      <c r="AC152" s="4">
        <v>0</v>
      </c>
      <c r="AD152" s="5">
        <v>0</v>
      </c>
      <c r="AE152" s="6">
        <v>5318.25</v>
      </c>
    </row>
    <row r="153" spans="1:31" x14ac:dyDescent="0.25">
      <c r="A153">
        <v>227368</v>
      </c>
      <c r="B153" t="s">
        <v>200</v>
      </c>
      <c r="C153" t="s">
        <v>767</v>
      </c>
      <c r="D153">
        <v>1</v>
      </c>
      <c r="E153" t="s">
        <v>865</v>
      </c>
      <c r="F153" t="s">
        <v>864</v>
      </c>
      <c r="G153" t="s">
        <v>863</v>
      </c>
      <c r="H153" t="s">
        <v>862</v>
      </c>
      <c r="I153" t="s">
        <v>861</v>
      </c>
      <c r="J153">
        <v>17858</v>
      </c>
      <c r="K153" t="s">
        <v>7</v>
      </c>
      <c r="L153" t="s">
        <v>6</v>
      </c>
      <c r="M153" t="s">
        <v>5</v>
      </c>
      <c r="N153" t="s">
        <v>860</v>
      </c>
      <c r="O153" t="s">
        <v>0</v>
      </c>
      <c r="P153" s="3">
        <v>1122.5899999999999</v>
      </c>
      <c r="Q153" s="3">
        <v>1988.18</v>
      </c>
      <c r="R153" s="3">
        <v>2853.77</v>
      </c>
      <c r="S153" s="3">
        <v>3719.36</v>
      </c>
      <c r="T153" s="3">
        <v>3719.36</v>
      </c>
      <c r="U153" s="3">
        <v>3719.36</v>
      </c>
      <c r="V153" t="s">
        <v>859</v>
      </c>
      <c r="W153" t="s">
        <v>29</v>
      </c>
      <c r="X153">
        <v>12</v>
      </c>
      <c r="Y153">
        <v>20</v>
      </c>
      <c r="Z153" t="s">
        <v>0</v>
      </c>
      <c r="AA153">
        <v>0</v>
      </c>
      <c r="AB153" t="s">
        <v>6716</v>
      </c>
      <c r="AC153" s="4">
        <v>0</v>
      </c>
      <c r="AD153" s="5">
        <v>0</v>
      </c>
      <c r="AE153" s="6">
        <v>929.83999999999969</v>
      </c>
    </row>
    <row r="154" spans="1:31" x14ac:dyDescent="0.25">
      <c r="A154">
        <v>227526</v>
      </c>
      <c r="B154" t="s">
        <v>200</v>
      </c>
      <c r="C154" t="s">
        <v>782</v>
      </c>
      <c r="D154">
        <v>1</v>
      </c>
      <c r="E154" t="s">
        <v>851</v>
      </c>
      <c r="F154" t="s">
        <v>850</v>
      </c>
      <c r="G154" t="s">
        <v>849</v>
      </c>
      <c r="H154" t="s">
        <v>848</v>
      </c>
      <c r="I154" t="s">
        <v>847</v>
      </c>
      <c r="J154">
        <v>6905</v>
      </c>
      <c r="K154" t="s">
        <v>7</v>
      </c>
      <c r="L154" t="s">
        <v>6</v>
      </c>
      <c r="M154" t="s">
        <v>5</v>
      </c>
      <c r="N154" t="s">
        <v>846</v>
      </c>
      <c r="O154" t="s">
        <v>0</v>
      </c>
      <c r="P154" s="3">
        <v>1349.52</v>
      </c>
      <c r="Q154" s="3">
        <v>2286.89</v>
      </c>
      <c r="R154" s="3">
        <v>3224.26</v>
      </c>
      <c r="S154" s="3">
        <v>4979.49</v>
      </c>
      <c r="T154" s="3">
        <v>4979.49</v>
      </c>
      <c r="U154" s="3">
        <v>4979.49</v>
      </c>
      <c r="V154" t="s">
        <v>46</v>
      </c>
      <c r="W154" t="s">
        <v>29</v>
      </c>
      <c r="X154" t="s">
        <v>1</v>
      </c>
      <c r="Y154" t="s">
        <v>1</v>
      </c>
      <c r="Z154" t="s">
        <v>0</v>
      </c>
      <c r="AA154">
        <v>0</v>
      </c>
      <c r="AB154" t="s">
        <v>6716</v>
      </c>
      <c r="AC154" s="4">
        <v>0</v>
      </c>
      <c r="AD154" s="5">
        <v>0</v>
      </c>
      <c r="AE154" s="6">
        <v>1244.8724999999995</v>
      </c>
    </row>
    <row r="155" spans="1:31" x14ac:dyDescent="0.25">
      <c r="A155">
        <v>228723</v>
      </c>
      <c r="B155" t="s">
        <v>200</v>
      </c>
      <c r="C155" t="s">
        <v>782</v>
      </c>
      <c r="D155">
        <v>1</v>
      </c>
      <c r="E155" t="s">
        <v>781</v>
      </c>
      <c r="F155" t="s">
        <v>780</v>
      </c>
      <c r="G155" t="s">
        <v>779</v>
      </c>
      <c r="H155" t="s">
        <v>778</v>
      </c>
      <c r="I155" t="s">
        <v>777</v>
      </c>
      <c r="J155">
        <v>47093</v>
      </c>
      <c r="K155" t="s">
        <v>7</v>
      </c>
      <c r="L155" t="s">
        <v>6</v>
      </c>
      <c r="M155" t="s">
        <v>5</v>
      </c>
      <c r="N155" t="s">
        <v>776</v>
      </c>
      <c r="O155" t="s">
        <v>0</v>
      </c>
      <c r="P155" s="3">
        <v>1368.04</v>
      </c>
      <c r="Q155" s="3">
        <v>2300.83</v>
      </c>
      <c r="R155" s="3">
        <v>3855.43</v>
      </c>
      <c r="S155" s="3">
        <v>4931.59</v>
      </c>
      <c r="T155" s="3">
        <v>4931.59</v>
      </c>
      <c r="U155" s="3">
        <v>4931.59</v>
      </c>
      <c r="V155" t="s">
        <v>46</v>
      </c>
      <c r="W155" t="s">
        <v>29</v>
      </c>
      <c r="X155">
        <v>12</v>
      </c>
      <c r="Y155" t="s">
        <v>1</v>
      </c>
      <c r="Z155" t="s">
        <v>0</v>
      </c>
      <c r="AA155">
        <v>0</v>
      </c>
      <c r="AB155" t="s">
        <v>6716</v>
      </c>
      <c r="AC155" s="4">
        <v>0</v>
      </c>
      <c r="AD155" s="5">
        <v>0</v>
      </c>
      <c r="AE155" s="6">
        <v>1232.8975</v>
      </c>
    </row>
    <row r="156" spans="1:31" x14ac:dyDescent="0.25">
      <c r="A156">
        <v>230171</v>
      </c>
      <c r="B156" t="s">
        <v>192</v>
      </c>
      <c r="C156" t="s">
        <v>698</v>
      </c>
      <c r="D156">
        <v>1</v>
      </c>
      <c r="E156" t="s">
        <v>728</v>
      </c>
      <c r="F156" t="s">
        <v>727</v>
      </c>
      <c r="G156" t="s">
        <v>726</v>
      </c>
      <c r="H156" t="s">
        <v>725</v>
      </c>
      <c r="I156" t="s">
        <v>724</v>
      </c>
      <c r="J156">
        <v>8570</v>
      </c>
      <c r="K156" t="s">
        <v>7</v>
      </c>
      <c r="L156" t="s">
        <v>6</v>
      </c>
      <c r="M156" t="s">
        <v>5</v>
      </c>
      <c r="N156" t="s">
        <v>723</v>
      </c>
      <c r="O156" t="s">
        <v>0</v>
      </c>
      <c r="P156" s="3">
        <v>604.91999999999996</v>
      </c>
      <c r="Q156" s="3">
        <v>1209.8399999999999</v>
      </c>
      <c r="R156" s="3">
        <v>1814.76</v>
      </c>
      <c r="S156" s="3">
        <v>2419.7600000000002</v>
      </c>
      <c r="T156" s="3">
        <v>2419.7600000000002</v>
      </c>
      <c r="U156" s="3">
        <v>2419.7600000000002</v>
      </c>
      <c r="V156" t="s">
        <v>46</v>
      </c>
      <c r="W156" t="s">
        <v>29</v>
      </c>
      <c r="X156">
        <v>12</v>
      </c>
      <c r="Y156">
        <v>20</v>
      </c>
      <c r="Z156" t="s">
        <v>0</v>
      </c>
      <c r="AA156">
        <v>0</v>
      </c>
      <c r="AB156" t="s">
        <v>6716</v>
      </c>
      <c r="AC156" s="4">
        <v>0</v>
      </c>
      <c r="AD156" s="5">
        <v>0</v>
      </c>
      <c r="AE156" s="6">
        <v>604.94000000000005</v>
      </c>
    </row>
    <row r="157" spans="1:31" x14ac:dyDescent="0.25">
      <c r="A157">
        <v>230603</v>
      </c>
      <c r="B157" t="s">
        <v>192</v>
      </c>
      <c r="C157" t="s">
        <v>698</v>
      </c>
      <c r="D157">
        <v>1</v>
      </c>
      <c r="E157" t="s">
        <v>722</v>
      </c>
      <c r="F157" t="s">
        <v>721</v>
      </c>
      <c r="G157" t="s">
        <v>720</v>
      </c>
      <c r="H157" t="s">
        <v>719</v>
      </c>
      <c r="I157" t="s">
        <v>718</v>
      </c>
      <c r="J157">
        <v>6953</v>
      </c>
      <c r="K157" t="s">
        <v>7</v>
      </c>
      <c r="L157" t="s">
        <v>6</v>
      </c>
      <c r="M157" t="s">
        <v>5</v>
      </c>
      <c r="N157" t="s">
        <v>717</v>
      </c>
      <c r="O157" t="s">
        <v>0</v>
      </c>
      <c r="P157" s="3">
        <v>1110.5</v>
      </c>
      <c r="Q157" s="3">
        <v>2033.75</v>
      </c>
      <c r="R157" s="3">
        <v>2957</v>
      </c>
      <c r="S157" s="3">
        <v>3264.75</v>
      </c>
      <c r="T157" s="3">
        <v>3264.75</v>
      </c>
      <c r="U157" s="3">
        <v>3264.75</v>
      </c>
      <c r="V157" t="s">
        <v>46</v>
      </c>
      <c r="W157" t="s">
        <v>29</v>
      </c>
      <c r="X157">
        <v>10</v>
      </c>
      <c r="Y157">
        <v>18</v>
      </c>
      <c r="Z157" t="s">
        <v>0</v>
      </c>
      <c r="AA157">
        <v>0</v>
      </c>
      <c r="AB157" t="s">
        <v>6716</v>
      </c>
      <c r="AC157" s="4">
        <v>0</v>
      </c>
      <c r="AD157" s="5">
        <v>0</v>
      </c>
      <c r="AE157" s="6">
        <v>816.1875</v>
      </c>
    </row>
    <row r="158" spans="1:31" x14ac:dyDescent="0.25">
      <c r="A158">
        <v>230728</v>
      </c>
      <c r="B158" t="s">
        <v>192</v>
      </c>
      <c r="C158" t="s">
        <v>698</v>
      </c>
      <c r="D158">
        <v>1</v>
      </c>
      <c r="E158" t="s">
        <v>716</v>
      </c>
      <c r="F158" t="s">
        <v>715</v>
      </c>
      <c r="G158" t="s">
        <v>714</v>
      </c>
      <c r="H158" t="s">
        <v>713</v>
      </c>
      <c r="I158" t="s">
        <v>712</v>
      </c>
      <c r="J158">
        <v>24271</v>
      </c>
      <c r="K158" t="s">
        <v>7</v>
      </c>
      <c r="L158" t="s">
        <v>6</v>
      </c>
      <c r="M158" t="s">
        <v>5</v>
      </c>
      <c r="N158" t="s">
        <v>711</v>
      </c>
      <c r="O158" t="s">
        <v>711</v>
      </c>
      <c r="P158" s="3">
        <v>456.82</v>
      </c>
      <c r="Q158" s="3">
        <v>903.64</v>
      </c>
      <c r="R158" s="3">
        <v>1350.46</v>
      </c>
      <c r="S158" s="3">
        <v>1797.28</v>
      </c>
      <c r="T158" s="3">
        <v>1797.28</v>
      </c>
      <c r="U158" s="3">
        <v>1797.28</v>
      </c>
      <c r="V158" t="s">
        <v>46</v>
      </c>
      <c r="W158" t="s">
        <v>29</v>
      </c>
      <c r="X158">
        <v>12</v>
      </c>
      <c r="Y158">
        <v>18</v>
      </c>
      <c r="Z158" t="s">
        <v>0</v>
      </c>
      <c r="AA158">
        <v>0</v>
      </c>
      <c r="AB158" t="s">
        <v>6716</v>
      </c>
      <c r="AC158" s="4">
        <v>0</v>
      </c>
      <c r="AD158" s="5">
        <v>0</v>
      </c>
      <c r="AE158" s="6">
        <v>449.31999999999994</v>
      </c>
    </row>
    <row r="159" spans="1:31" x14ac:dyDescent="0.25">
      <c r="A159">
        <v>230737</v>
      </c>
      <c r="B159" t="s">
        <v>192</v>
      </c>
      <c r="C159" t="s">
        <v>698</v>
      </c>
      <c r="D159">
        <v>1</v>
      </c>
      <c r="E159" t="s">
        <v>710</v>
      </c>
      <c r="F159" t="s">
        <v>709</v>
      </c>
      <c r="G159" t="s">
        <v>708</v>
      </c>
      <c r="H159" t="s">
        <v>707</v>
      </c>
      <c r="I159" t="s">
        <v>706</v>
      </c>
      <c r="J159">
        <v>31163</v>
      </c>
      <c r="K159" t="s">
        <v>7</v>
      </c>
      <c r="L159" t="s">
        <v>6</v>
      </c>
      <c r="M159" t="s">
        <v>5</v>
      </c>
      <c r="N159" t="s">
        <v>705</v>
      </c>
      <c r="O159" t="s">
        <v>0</v>
      </c>
      <c r="P159" s="3">
        <v>853</v>
      </c>
      <c r="Q159" s="3">
        <v>1513</v>
      </c>
      <c r="R159" s="3">
        <v>2173</v>
      </c>
      <c r="S159" s="3">
        <v>2765</v>
      </c>
      <c r="T159" s="3">
        <v>2765</v>
      </c>
      <c r="U159" s="3">
        <v>2765</v>
      </c>
      <c r="V159" t="s">
        <v>46</v>
      </c>
      <c r="W159" t="s">
        <v>29</v>
      </c>
      <c r="X159">
        <v>12</v>
      </c>
      <c r="Y159">
        <v>18</v>
      </c>
      <c r="Z159" t="s">
        <v>0</v>
      </c>
      <c r="AA159">
        <v>0</v>
      </c>
      <c r="AB159" t="s">
        <v>6716</v>
      </c>
      <c r="AC159" s="4">
        <v>0</v>
      </c>
      <c r="AD159" s="5">
        <v>0</v>
      </c>
      <c r="AE159" s="6">
        <v>691.25</v>
      </c>
    </row>
    <row r="160" spans="1:31" x14ac:dyDescent="0.25">
      <c r="A160">
        <v>230782</v>
      </c>
      <c r="B160" t="s">
        <v>192</v>
      </c>
      <c r="C160" t="s">
        <v>698</v>
      </c>
      <c r="D160">
        <v>1</v>
      </c>
      <c r="E160" t="s">
        <v>697</v>
      </c>
      <c r="F160" t="s">
        <v>696</v>
      </c>
      <c r="G160" t="s">
        <v>695</v>
      </c>
      <c r="H160" t="s">
        <v>694</v>
      </c>
      <c r="I160" t="s">
        <v>694</v>
      </c>
      <c r="J160">
        <v>25316</v>
      </c>
      <c r="K160" t="s">
        <v>7</v>
      </c>
      <c r="L160" t="s">
        <v>6</v>
      </c>
      <c r="M160" t="s">
        <v>5</v>
      </c>
      <c r="N160" t="s">
        <v>693</v>
      </c>
      <c r="O160" t="s">
        <v>0</v>
      </c>
      <c r="P160" s="3">
        <v>982.42</v>
      </c>
      <c r="Q160" s="3">
        <v>1649.98</v>
      </c>
      <c r="R160" s="3">
        <v>2317.54</v>
      </c>
      <c r="S160" s="3">
        <v>2762.58</v>
      </c>
      <c r="T160" s="3">
        <v>2762.58</v>
      </c>
      <c r="U160" s="3">
        <v>2762.58</v>
      </c>
      <c r="V160" t="s">
        <v>101</v>
      </c>
      <c r="W160" t="s">
        <v>29</v>
      </c>
      <c r="X160">
        <v>11</v>
      </c>
      <c r="Y160">
        <v>18</v>
      </c>
      <c r="Z160" t="s">
        <v>0</v>
      </c>
      <c r="AA160">
        <v>0</v>
      </c>
      <c r="AB160" t="s">
        <v>6716</v>
      </c>
      <c r="AC160" s="4">
        <v>0</v>
      </c>
      <c r="AD160" s="5">
        <v>0</v>
      </c>
      <c r="AE160" s="6">
        <v>690.64499999999998</v>
      </c>
    </row>
    <row r="161" spans="1:31" x14ac:dyDescent="0.25">
      <c r="A161">
        <v>231174</v>
      </c>
      <c r="B161" t="s">
        <v>692</v>
      </c>
      <c r="D161">
        <v>1</v>
      </c>
      <c r="E161" t="s">
        <v>691</v>
      </c>
      <c r="F161" t="s">
        <v>690</v>
      </c>
      <c r="G161" t="s">
        <v>689</v>
      </c>
      <c r="H161" t="s">
        <v>688</v>
      </c>
      <c r="I161" t="s">
        <v>687</v>
      </c>
      <c r="J161">
        <v>10992</v>
      </c>
      <c r="K161" t="s">
        <v>7</v>
      </c>
      <c r="L161" t="s">
        <v>6</v>
      </c>
      <c r="M161" t="s">
        <v>5</v>
      </c>
      <c r="N161" t="s">
        <v>686</v>
      </c>
      <c r="O161" t="s">
        <v>0</v>
      </c>
      <c r="P161" s="3">
        <v>1917</v>
      </c>
      <c r="Q161" s="3">
        <v>4346</v>
      </c>
      <c r="R161" s="3">
        <v>6737</v>
      </c>
      <c r="S161" s="3">
        <v>8635</v>
      </c>
      <c r="T161" s="3">
        <v>8635</v>
      </c>
      <c r="U161" s="3">
        <v>8635</v>
      </c>
      <c r="V161" t="s">
        <v>46</v>
      </c>
      <c r="W161" t="s">
        <v>29</v>
      </c>
      <c r="X161">
        <v>12</v>
      </c>
      <c r="Y161">
        <v>18</v>
      </c>
      <c r="Z161" t="s">
        <v>0</v>
      </c>
      <c r="AA161">
        <v>0</v>
      </c>
      <c r="AB161" t="s">
        <v>6716</v>
      </c>
      <c r="AC161" s="4">
        <v>0</v>
      </c>
      <c r="AD161" s="5">
        <v>0</v>
      </c>
      <c r="AE161" s="6">
        <v>2158.75</v>
      </c>
    </row>
    <row r="162" spans="1:31" x14ac:dyDescent="0.25">
      <c r="A162">
        <v>231712</v>
      </c>
      <c r="B162" t="s">
        <v>546</v>
      </c>
      <c r="D162">
        <v>1</v>
      </c>
      <c r="E162" t="s">
        <v>679</v>
      </c>
      <c r="F162" t="s">
        <v>678</v>
      </c>
      <c r="G162" t="s">
        <v>677</v>
      </c>
      <c r="H162" t="s">
        <v>676</v>
      </c>
      <c r="I162" t="s">
        <v>675</v>
      </c>
      <c r="J162">
        <v>5096</v>
      </c>
      <c r="K162" t="s">
        <v>7</v>
      </c>
      <c r="L162" t="s">
        <v>6</v>
      </c>
      <c r="M162" t="s">
        <v>5</v>
      </c>
      <c r="N162" t="s">
        <v>674</v>
      </c>
      <c r="O162" t="s">
        <v>673</v>
      </c>
      <c r="P162" s="3">
        <v>1632</v>
      </c>
      <c r="Q162" s="3">
        <v>3264</v>
      </c>
      <c r="R162" s="3">
        <v>4896</v>
      </c>
      <c r="S162" s="3">
        <v>6527</v>
      </c>
      <c r="T162" s="3">
        <v>6527</v>
      </c>
      <c r="U162" s="3">
        <v>7071</v>
      </c>
      <c r="V162" t="s">
        <v>672</v>
      </c>
      <c r="W162" t="s">
        <v>29</v>
      </c>
      <c r="X162">
        <v>12</v>
      </c>
      <c r="Y162">
        <v>17</v>
      </c>
      <c r="Z162">
        <v>0</v>
      </c>
      <c r="AA162">
        <v>0</v>
      </c>
      <c r="AB162" t="s">
        <v>6716</v>
      </c>
      <c r="AC162" s="4">
        <v>0</v>
      </c>
      <c r="AD162" s="5">
        <v>0</v>
      </c>
      <c r="AE162" s="6">
        <v>1631.75</v>
      </c>
    </row>
    <row r="163" spans="1:31" x14ac:dyDescent="0.25">
      <c r="A163">
        <v>232681</v>
      </c>
      <c r="B163" t="s">
        <v>546</v>
      </c>
      <c r="D163">
        <v>1</v>
      </c>
      <c r="E163" t="s">
        <v>648</v>
      </c>
      <c r="F163" t="s">
        <v>647</v>
      </c>
      <c r="G163" t="s">
        <v>646</v>
      </c>
      <c r="H163" t="s">
        <v>645</v>
      </c>
      <c r="I163" t="s">
        <v>644</v>
      </c>
      <c r="J163">
        <v>4167</v>
      </c>
      <c r="K163" t="s">
        <v>7</v>
      </c>
      <c r="L163" t="s">
        <v>6</v>
      </c>
      <c r="M163" t="s">
        <v>5</v>
      </c>
      <c r="N163" t="s">
        <v>643</v>
      </c>
      <c r="O163" t="s">
        <v>0</v>
      </c>
      <c r="P163" s="3">
        <v>1239</v>
      </c>
      <c r="Q163" s="3">
        <v>2478</v>
      </c>
      <c r="R163" s="3">
        <v>3717</v>
      </c>
      <c r="S163" s="3">
        <v>5785</v>
      </c>
      <c r="T163" s="3">
        <v>5785</v>
      </c>
      <c r="U163" s="3">
        <v>5785</v>
      </c>
      <c r="V163" t="s">
        <v>642</v>
      </c>
      <c r="W163" t="s">
        <v>29</v>
      </c>
      <c r="X163">
        <v>12</v>
      </c>
      <c r="Y163">
        <v>18</v>
      </c>
      <c r="Z163">
        <v>0</v>
      </c>
      <c r="AA163">
        <v>0</v>
      </c>
      <c r="AB163" t="s">
        <v>6716</v>
      </c>
      <c r="AC163" s="4">
        <v>0</v>
      </c>
      <c r="AD163" s="5">
        <v>0</v>
      </c>
      <c r="AE163" s="6">
        <v>1446.25</v>
      </c>
    </row>
    <row r="164" spans="1:31" x14ac:dyDescent="0.25">
      <c r="A164">
        <v>232937</v>
      </c>
      <c r="B164" t="s">
        <v>546</v>
      </c>
      <c r="D164">
        <v>1</v>
      </c>
      <c r="E164" t="s">
        <v>626</v>
      </c>
      <c r="F164" t="s">
        <v>578</v>
      </c>
      <c r="G164" t="s">
        <v>625</v>
      </c>
      <c r="H164" t="s">
        <v>624</v>
      </c>
      <c r="I164" t="s">
        <v>623</v>
      </c>
      <c r="J164">
        <v>5356</v>
      </c>
      <c r="K164" t="s">
        <v>7</v>
      </c>
      <c r="L164" t="s">
        <v>6</v>
      </c>
      <c r="M164" t="s">
        <v>5</v>
      </c>
      <c r="N164" t="s">
        <v>622</v>
      </c>
      <c r="O164" t="s">
        <v>0</v>
      </c>
      <c r="P164" s="3">
        <v>1191</v>
      </c>
      <c r="Q164" s="3">
        <v>2382</v>
      </c>
      <c r="R164" s="3">
        <v>3573</v>
      </c>
      <c r="S164" s="3">
        <v>4369</v>
      </c>
      <c r="T164" s="3">
        <v>4369</v>
      </c>
      <c r="U164" s="3">
        <v>4369</v>
      </c>
      <c r="V164" t="s">
        <v>621</v>
      </c>
      <c r="W164" t="s">
        <v>29</v>
      </c>
      <c r="X164">
        <v>12</v>
      </c>
      <c r="Y164">
        <v>18</v>
      </c>
      <c r="Z164">
        <v>0</v>
      </c>
      <c r="AA164">
        <v>0</v>
      </c>
      <c r="AB164" t="s">
        <v>6716</v>
      </c>
      <c r="AC164" s="4">
        <v>0</v>
      </c>
      <c r="AD164" s="5">
        <v>0</v>
      </c>
      <c r="AE164" s="6">
        <v>1092.25</v>
      </c>
    </row>
    <row r="165" spans="1:31" x14ac:dyDescent="0.25">
      <c r="A165">
        <v>233277</v>
      </c>
      <c r="B165" t="s">
        <v>546</v>
      </c>
      <c r="D165">
        <v>1</v>
      </c>
      <c r="E165" t="s">
        <v>606</v>
      </c>
      <c r="F165" t="s">
        <v>605</v>
      </c>
      <c r="G165" t="s">
        <v>604</v>
      </c>
      <c r="H165" t="s">
        <v>603</v>
      </c>
      <c r="I165" t="s">
        <v>602</v>
      </c>
      <c r="J165">
        <v>8885</v>
      </c>
      <c r="K165" t="s">
        <v>7</v>
      </c>
      <c r="L165" t="s">
        <v>6</v>
      </c>
      <c r="M165" t="s">
        <v>5</v>
      </c>
      <c r="N165" t="s">
        <v>601</v>
      </c>
      <c r="O165" t="s">
        <v>0</v>
      </c>
      <c r="P165" s="3">
        <v>1143</v>
      </c>
      <c r="Q165" s="3">
        <v>2286</v>
      </c>
      <c r="R165" s="3">
        <v>3429</v>
      </c>
      <c r="S165" s="3">
        <v>4557</v>
      </c>
      <c r="T165" s="3">
        <v>4557</v>
      </c>
      <c r="U165" s="3">
        <v>4557</v>
      </c>
      <c r="V165" t="s">
        <v>46</v>
      </c>
      <c r="W165" t="s">
        <v>29</v>
      </c>
      <c r="X165">
        <v>12</v>
      </c>
      <c r="Y165">
        <v>18</v>
      </c>
      <c r="Z165">
        <v>0</v>
      </c>
      <c r="AA165">
        <v>0</v>
      </c>
      <c r="AB165" t="s">
        <v>6716</v>
      </c>
      <c r="AC165" s="4">
        <v>0</v>
      </c>
      <c r="AD165" s="5">
        <v>0</v>
      </c>
      <c r="AE165" s="6">
        <v>1139.25</v>
      </c>
    </row>
    <row r="166" spans="1:31" x14ac:dyDescent="0.25">
      <c r="A166">
        <v>233921</v>
      </c>
      <c r="B166" t="s">
        <v>546</v>
      </c>
      <c r="D166">
        <v>1</v>
      </c>
      <c r="E166" t="s">
        <v>572</v>
      </c>
      <c r="F166" t="s">
        <v>571</v>
      </c>
      <c r="G166" t="s">
        <v>570</v>
      </c>
      <c r="H166" t="s">
        <v>569</v>
      </c>
      <c r="I166" t="s">
        <v>568</v>
      </c>
      <c r="J166">
        <v>24247</v>
      </c>
      <c r="K166" t="s">
        <v>7</v>
      </c>
      <c r="L166" t="s">
        <v>6</v>
      </c>
      <c r="M166" t="s">
        <v>5</v>
      </c>
      <c r="N166" t="s">
        <v>567</v>
      </c>
      <c r="O166" t="s">
        <v>566</v>
      </c>
      <c r="P166" s="3">
        <v>1689</v>
      </c>
      <c r="Q166" s="3">
        <v>3037.5</v>
      </c>
      <c r="R166" s="3">
        <v>4726.5</v>
      </c>
      <c r="S166" s="3">
        <v>6426</v>
      </c>
      <c r="T166" s="3">
        <v>6426</v>
      </c>
      <c r="U166" s="3">
        <v>6426</v>
      </c>
      <c r="V166" t="s">
        <v>30</v>
      </c>
      <c r="W166" t="s">
        <v>29</v>
      </c>
      <c r="X166">
        <v>12</v>
      </c>
      <c r="Y166" t="s">
        <v>237</v>
      </c>
      <c r="Z166">
        <v>0</v>
      </c>
      <c r="AA166">
        <v>0</v>
      </c>
      <c r="AB166" t="s">
        <v>6716</v>
      </c>
      <c r="AC166" s="4">
        <v>0</v>
      </c>
      <c r="AD166" s="5">
        <v>0</v>
      </c>
      <c r="AE166" s="6">
        <v>1606.5</v>
      </c>
    </row>
    <row r="167" spans="1:31" x14ac:dyDescent="0.25">
      <c r="A167">
        <v>234155</v>
      </c>
      <c r="B167" t="s">
        <v>546</v>
      </c>
      <c r="D167">
        <v>1</v>
      </c>
      <c r="E167" t="s">
        <v>552</v>
      </c>
      <c r="F167" t="s">
        <v>551</v>
      </c>
      <c r="G167" t="s">
        <v>550</v>
      </c>
      <c r="H167" t="s">
        <v>549</v>
      </c>
      <c r="I167" t="s">
        <v>548</v>
      </c>
      <c r="J167">
        <v>4498</v>
      </c>
      <c r="K167" t="s">
        <v>7</v>
      </c>
      <c r="L167" t="s">
        <v>6</v>
      </c>
      <c r="M167" t="s">
        <v>5</v>
      </c>
      <c r="N167" t="s">
        <v>547</v>
      </c>
      <c r="O167" t="s">
        <v>0</v>
      </c>
      <c r="P167" s="3">
        <v>1117</v>
      </c>
      <c r="Q167" s="3">
        <v>2224</v>
      </c>
      <c r="R167" s="3">
        <v>3331</v>
      </c>
      <c r="S167" s="3">
        <v>4236</v>
      </c>
      <c r="T167" s="3">
        <v>4236</v>
      </c>
      <c r="U167" s="3">
        <v>4236</v>
      </c>
      <c r="V167" t="s">
        <v>46</v>
      </c>
      <c r="W167" t="s">
        <v>29</v>
      </c>
      <c r="X167">
        <v>12</v>
      </c>
      <c r="Y167">
        <v>18</v>
      </c>
      <c r="Z167">
        <v>0</v>
      </c>
      <c r="AA167">
        <v>0</v>
      </c>
      <c r="AB167" t="s">
        <v>6716</v>
      </c>
      <c r="AC167" s="4">
        <v>0</v>
      </c>
      <c r="AD167" s="5">
        <v>0</v>
      </c>
      <c r="AE167" s="6">
        <v>1059</v>
      </c>
    </row>
    <row r="168" spans="1:31" x14ac:dyDescent="0.25">
      <c r="A168">
        <v>235316</v>
      </c>
      <c r="B168" t="s">
        <v>444</v>
      </c>
      <c r="D168">
        <v>2</v>
      </c>
      <c r="E168" t="s">
        <v>516</v>
      </c>
      <c r="F168" t="s">
        <v>515</v>
      </c>
      <c r="G168" t="s">
        <v>514</v>
      </c>
      <c r="H168" t="s">
        <v>513</v>
      </c>
      <c r="I168" t="s">
        <v>512</v>
      </c>
      <c r="J168">
        <v>4837</v>
      </c>
      <c r="K168" t="s">
        <v>7</v>
      </c>
      <c r="L168" t="s">
        <v>20</v>
      </c>
      <c r="M168" t="s">
        <v>5</v>
      </c>
      <c r="N168" t="s">
        <v>511</v>
      </c>
      <c r="O168" t="s">
        <v>0</v>
      </c>
      <c r="P168" s="3">
        <v>3225</v>
      </c>
      <c r="Q168" s="3">
        <v>6450</v>
      </c>
      <c r="R168" s="3">
        <v>9675</v>
      </c>
      <c r="S168" s="3">
        <v>19490</v>
      </c>
      <c r="T168" s="3">
        <v>19490</v>
      </c>
      <c r="U168" s="3">
        <v>19490</v>
      </c>
      <c r="V168" t="s">
        <v>30</v>
      </c>
      <c r="W168" t="s">
        <v>29</v>
      </c>
      <c r="X168">
        <v>12</v>
      </c>
      <c r="Y168">
        <v>18</v>
      </c>
      <c r="Z168" t="s">
        <v>510</v>
      </c>
      <c r="AA168">
        <v>0</v>
      </c>
      <c r="AB168" t="s">
        <v>6716</v>
      </c>
      <c r="AC168" s="4">
        <v>0</v>
      </c>
      <c r="AD168" s="5">
        <v>0</v>
      </c>
      <c r="AE168" s="6">
        <v>4872.5</v>
      </c>
    </row>
    <row r="169" spans="1:31" x14ac:dyDescent="0.25">
      <c r="A169">
        <v>236948</v>
      </c>
      <c r="B169" t="s">
        <v>444</v>
      </c>
      <c r="C169" t="s">
        <v>451</v>
      </c>
      <c r="D169">
        <v>1</v>
      </c>
      <c r="E169" t="s">
        <v>450</v>
      </c>
      <c r="F169" t="s">
        <v>449</v>
      </c>
      <c r="G169" t="s">
        <v>448</v>
      </c>
      <c r="H169" t="s">
        <v>447</v>
      </c>
      <c r="I169" t="s">
        <v>446</v>
      </c>
      <c r="J169">
        <v>30672</v>
      </c>
      <c r="K169" t="s">
        <v>88</v>
      </c>
      <c r="L169" t="s">
        <v>6</v>
      </c>
      <c r="M169" t="s">
        <v>5</v>
      </c>
      <c r="N169" t="s">
        <v>445</v>
      </c>
      <c r="O169" t="s">
        <v>0</v>
      </c>
      <c r="P169" s="3">
        <v>1051</v>
      </c>
      <c r="Q169" s="3">
        <v>2101</v>
      </c>
      <c r="R169" s="3">
        <v>3151</v>
      </c>
      <c r="S169" s="3">
        <v>3501</v>
      </c>
      <c r="T169" s="3">
        <v>3501</v>
      </c>
      <c r="U169" s="3">
        <v>3501</v>
      </c>
      <c r="V169" t="s">
        <v>30</v>
      </c>
      <c r="W169" t="s">
        <v>29</v>
      </c>
      <c r="X169">
        <v>10</v>
      </c>
      <c r="Y169">
        <v>18</v>
      </c>
      <c r="Z169" t="s">
        <v>0</v>
      </c>
      <c r="AA169">
        <v>0</v>
      </c>
      <c r="AB169" t="s">
        <v>6716</v>
      </c>
      <c r="AC169" s="4">
        <v>0</v>
      </c>
      <c r="AD169" s="5">
        <v>0</v>
      </c>
      <c r="AE169" s="6">
        <v>875.25</v>
      </c>
    </row>
    <row r="170" spans="1:31" x14ac:dyDescent="0.25">
      <c r="A170">
        <v>237011</v>
      </c>
      <c r="B170" t="s">
        <v>444</v>
      </c>
      <c r="D170">
        <v>1</v>
      </c>
      <c r="E170" t="s">
        <v>443</v>
      </c>
      <c r="F170" t="s">
        <v>442</v>
      </c>
      <c r="G170" t="s">
        <v>441</v>
      </c>
      <c r="H170" t="s">
        <v>440</v>
      </c>
      <c r="I170" t="s">
        <v>439</v>
      </c>
      <c r="J170">
        <v>14152</v>
      </c>
      <c r="K170" t="s">
        <v>88</v>
      </c>
      <c r="L170" t="s">
        <v>6</v>
      </c>
      <c r="M170" t="s">
        <v>5</v>
      </c>
      <c r="N170" t="s">
        <v>438</v>
      </c>
      <c r="O170" t="s">
        <v>0</v>
      </c>
      <c r="P170" s="3">
        <v>693.1</v>
      </c>
      <c r="Q170" s="3">
        <v>1654.25</v>
      </c>
      <c r="R170" s="3">
        <v>2327.75</v>
      </c>
      <c r="S170" s="3">
        <v>2551.25</v>
      </c>
      <c r="T170" s="3">
        <v>2551.25</v>
      </c>
      <c r="U170" s="3">
        <v>2551.25</v>
      </c>
      <c r="V170" t="s">
        <v>46</v>
      </c>
      <c r="W170" t="s">
        <v>29</v>
      </c>
      <c r="X170">
        <v>10</v>
      </c>
      <c r="Y170">
        <v>18</v>
      </c>
      <c r="Z170" t="s">
        <v>0</v>
      </c>
      <c r="AA170">
        <v>0</v>
      </c>
      <c r="AB170" t="s">
        <v>6716</v>
      </c>
      <c r="AC170" s="4">
        <v>0</v>
      </c>
      <c r="AD170" s="5">
        <v>0</v>
      </c>
      <c r="AE170" s="6">
        <v>637.8125</v>
      </c>
    </row>
    <row r="171" spans="1:31" x14ac:dyDescent="0.25">
      <c r="A171">
        <v>237367</v>
      </c>
      <c r="B171" t="s">
        <v>147</v>
      </c>
      <c r="C171" t="s">
        <v>426</v>
      </c>
      <c r="D171">
        <v>1</v>
      </c>
      <c r="E171" t="s">
        <v>437</v>
      </c>
      <c r="F171" t="s">
        <v>436</v>
      </c>
      <c r="G171" t="s">
        <v>435</v>
      </c>
      <c r="J171">
        <v>3797</v>
      </c>
      <c r="K171" t="s">
        <v>7</v>
      </c>
      <c r="L171" t="s">
        <v>6</v>
      </c>
      <c r="M171" t="s">
        <v>5</v>
      </c>
      <c r="N171" t="s">
        <v>434</v>
      </c>
      <c r="O171" t="s">
        <v>0</v>
      </c>
      <c r="P171" s="3">
        <v>843</v>
      </c>
      <c r="Q171" s="3">
        <v>1686</v>
      </c>
      <c r="R171" s="3">
        <v>2529</v>
      </c>
      <c r="S171" s="3">
        <v>3475</v>
      </c>
      <c r="T171" s="3">
        <v>3475</v>
      </c>
      <c r="U171" s="3">
        <v>3475</v>
      </c>
      <c r="V171" t="s">
        <v>30</v>
      </c>
      <c r="W171" t="s">
        <v>29</v>
      </c>
      <c r="X171">
        <v>12</v>
      </c>
      <c r="Y171" t="s">
        <v>39</v>
      </c>
      <c r="Z171" t="s">
        <v>0</v>
      </c>
      <c r="AA171">
        <v>0</v>
      </c>
      <c r="AB171" t="s">
        <v>6716</v>
      </c>
      <c r="AC171" s="4">
        <v>0</v>
      </c>
      <c r="AD171" s="5">
        <v>0</v>
      </c>
      <c r="AE171" s="6">
        <v>868.75</v>
      </c>
    </row>
    <row r="172" spans="1:31" x14ac:dyDescent="0.25">
      <c r="A172">
        <v>237525</v>
      </c>
      <c r="B172" t="s">
        <v>147</v>
      </c>
      <c r="C172" t="s">
        <v>426</v>
      </c>
      <c r="D172">
        <v>1</v>
      </c>
      <c r="E172" t="s">
        <v>433</v>
      </c>
      <c r="F172" t="s">
        <v>432</v>
      </c>
      <c r="G172" t="s">
        <v>431</v>
      </c>
      <c r="H172" t="s">
        <v>430</v>
      </c>
      <c r="I172" t="s">
        <v>429</v>
      </c>
      <c r="J172">
        <v>9536</v>
      </c>
      <c r="K172" t="s">
        <v>7</v>
      </c>
      <c r="L172" t="s">
        <v>6</v>
      </c>
      <c r="M172" t="s">
        <v>5</v>
      </c>
      <c r="N172" t="s">
        <v>428</v>
      </c>
      <c r="O172" t="s">
        <v>0</v>
      </c>
      <c r="P172" s="3">
        <v>852.75</v>
      </c>
      <c r="Q172" s="3">
        <v>1705.5</v>
      </c>
      <c r="R172" s="3">
        <v>2558.25</v>
      </c>
      <c r="S172" s="3">
        <v>3407</v>
      </c>
      <c r="T172" s="3">
        <v>3407</v>
      </c>
      <c r="U172" s="3">
        <v>3407</v>
      </c>
      <c r="V172" t="s">
        <v>427</v>
      </c>
      <c r="W172" t="s">
        <v>29</v>
      </c>
      <c r="X172">
        <v>12</v>
      </c>
      <c r="Y172" t="s">
        <v>1</v>
      </c>
      <c r="Z172" t="s">
        <v>0</v>
      </c>
      <c r="AA172">
        <v>0</v>
      </c>
      <c r="AB172" t="s">
        <v>6716</v>
      </c>
      <c r="AC172" s="4">
        <v>0</v>
      </c>
      <c r="AD172" s="5">
        <v>0</v>
      </c>
      <c r="AE172" s="6">
        <v>851.75</v>
      </c>
    </row>
    <row r="173" spans="1:31" x14ac:dyDescent="0.25">
      <c r="A173">
        <v>238032</v>
      </c>
      <c r="B173" t="s">
        <v>147</v>
      </c>
      <c r="C173" t="s">
        <v>426</v>
      </c>
      <c r="D173">
        <v>1</v>
      </c>
      <c r="E173" t="s">
        <v>425</v>
      </c>
      <c r="F173" t="s">
        <v>424</v>
      </c>
      <c r="G173" t="s">
        <v>423</v>
      </c>
      <c r="H173" t="s">
        <v>422</v>
      </c>
      <c r="I173" t="s">
        <v>421</v>
      </c>
      <c r="J173">
        <v>22563</v>
      </c>
      <c r="K173" t="s">
        <v>7</v>
      </c>
      <c r="L173" t="s">
        <v>6</v>
      </c>
      <c r="M173" t="s">
        <v>5</v>
      </c>
      <c r="N173" t="s">
        <v>420</v>
      </c>
      <c r="O173" t="s">
        <v>0</v>
      </c>
      <c r="P173" s="3">
        <v>999</v>
      </c>
      <c r="Q173" s="3">
        <v>1998</v>
      </c>
      <c r="R173" s="3">
        <v>2997</v>
      </c>
      <c r="S173" s="3">
        <v>3996</v>
      </c>
      <c r="T173" s="3">
        <v>3996</v>
      </c>
      <c r="U173" s="3">
        <v>3996</v>
      </c>
      <c r="V173" t="s">
        <v>419</v>
      </c>
      <c r="W173" t="s">
        <v>29</v>
      </c>
      <c r="X173">
        <v>12</v>
      </c>
      <c r="Y173" t="s">
        <v>1</v>
      </c>
      <c r="Z173" t="s">
        <v>0</v>
      </c>
      <c r="AA173">
        <v>0</v>
      </c>
      <c r="AB173" t="s">
        <v>6716</v>
      </c>
      <c r="AC173" s="4">
        <v>0</v>
      </c>
      <c r="AD173" s="5">
        <v>0</v>
      </c>
      <c r="AE173" s="6">
        <v>999</v>
      </c>
    </row>
    <row r="174" spans="1:31" x14ac:dyDescent="0.25">
      <c r="A174">
        <v>239105</v>
      </c>
      <c r="B174" t="s">
        <v>329</v>
      </c>
      <c r="D174">
        <v>2</v>
      </c>
      <c r="E174" t="s">
        <v>399</v>
      </c>
      <c r="F174" t="s">
        <v>341</v>
      </c>
      <c r="G174" t="s">
        <v>398</v>
      </c>
      <c r="H174" t="s">
        <v>397</v>
      </c>
      <c r="I174" t="s">
        <v>396</v>
      </c>
      <c r="J174">
        <v>8410</v>
      </c>
      <c r="K174" t="s">
        <v>7</v>
      </c>
      <c r="L174" t="s">
        <v>6</v>
      </c>
      <c r="M174" t="s">
        <v>5</v>
      </c>
      <c r="N174" t="s">
        <v>395</v>
      </c>
      <c r="O174" t="s">
        <v>0</v>
      </c>
      <c r="P174" s="3">
        <v>2985</v>
      </c>
      <c r="Q174" s="3">
        <v>5970</v>
      </c>
      <c r="R174" s="3">
        <v>8955</v>
      </c>
      <c r="S174" s="3">
        <v>19235</v>
      </c>
      <c r="T174" s="3">
        <v>19235</v>
      </c>
      <c r="U174" s="3">
        <v>19235</v>
      </c>
      <c r="V174" t="s">
        <v>30</v>
      </c>
      <c r="W174" t="s">
        <v>29</v>
      </c>
      <c r="X174">
        <v>12</v>
      </c>
      <c r="Y174" t="s">
        <v>39</v>
      </c>
      <c r="Z174" t="s">
        <v>0</v>
      </c>
      <c r="AA174">
        <v>0</v>
      </c>
      <c r="AB174" t="s">
        <v>6716</v>
      </c>
      <c r="AC174" s="4">
        <v>0</v>
      </c>
      <c r="AD174" s="5">
        <v>0</v>
      </c>
      <c r="AE174" s="6">
        <v>4808.75</v>
      </c>
    </row>
    <row r="175" spans="1:31" x14ac:dyDescent="0.25">
      <c r="A175">
        <v>240189</v>
      </c>
      <c r="B175" t="s">
        <v>329</v>
      </c>
      <c r="C175" t="s">
        <v>328</v>
      </c>
      <c r="D175">
        <v>1</v>
      </c>
      <c r="E175" t="s">
        <v>382</v>
      </c>
      <c r="F175" t="s">
        <v>381</v>
      </c>
      <c r="G175" t="s">
        <v>380</v>
      </c>
      <c r="H175" t="s">
        <v>379</v>
      </c>
      <c r="I175" t="s">
        <v>378</v>
      </c>
      <c r="J175">
        <v>10988</v>
      </c>
      <c r="K175" t="s">
        <v>7</v>
      </c>
      <c r="L175" t="s">
        <v>6</v>
      </c>
      <c r="M175" t="s">
        <v>5</v>
      </c>
      <c r="N175" t="s">
        <v>377</v>
      </c>
      <c r="O175" t="s">
        <v>0</v>
      </c>
      <c r="P175" s="3">
        <v>956</v>
      </c>
      <c r="Q175" s="3">
        <v>1912</v>
      </c>
      <c r="R175" s="3">
        <v>2869</v>
      </c>
      <c r="S175" s="3">
        <v>3825</v>
      </c>
      <c r="T175" s="3">
        <v>3825</v>
      </c>
      <c r="U175" s="3">
        <v>3825</v>
      </c>
      <c r="V175" t="s">
        <v>46</v>
      </c>
      <c r="W175" t="s">
        <v>29</v>
      </c>
      <c r="X175">
        <v>12</v>
      </c>
      <c r="Y175">
        <v>18</v>
      </c>
      <c r="Z175" t="s">
        <v>0</v>
      </c>
      <c r="AA175">
        <v>0</v>
      </c>
      <c r="AB175" t="s">
        <v>6716</v>
      </c>
      <c r="AC175" s="4">
        <v>0</v>
      </c>
      <c r="AD175" s="5">
        <v>0</v>
      </c>
      <c r="AE175" s="6">
        <v>956.25</v>
      </c>
    </row>
    <row r="176" spans="1:31" x14ac:dyDescent="0.25">
      <c r="A176">
        <v>240268</v>
      </c>
      <c r="B176" t="s">
        <v>329</v>
      </c>
      <c r="C176" t="s">
        <v>328</v>
      </c>
      <c r="D176">
        <v>1</v>
      </c>
      <c r="E176" t="s">
        <v>376</v>
      </c>
      <c r="F176" t="s">
        <v>375</v>
      </c>
      <c r="G176" t="s">
        <v>374</v>
      </c>
      <c r="H176" t="s">
        <v>373</v>
      </c>
      <c r="I176" t="s">
        <v>372</v>
      </c>
      <c r="J176">
        <v>10196</v>
      </c>
      <c r="K176" t="s">
        <v>7</v>
      </c>
      <c r="L176" t="s">
        <v>6</v>
      </c>
      <c r="M176" t="s">
        <v>5</v>
      </c>
      <c r="N176" t="s">
        <v>371</v>
      </c>
      <c r="O176" t="s">
        <v>370</v>
      </c>
      <c r="P176" s="3">
        <v>1101.5999999999999</v>
      </c>
      <c r="Q176" s="3">
        <v>2203.1999999999998</v>
      </c>
      <c r="R176" s="3">
        <v>3304.8</v>
      </c>
      <c r="S176" s="3">
        <v>4406.38</v>
      </c>
      <c r="T176" s="3">
        <v>4406.38</v>
      </c>
      <c r="U176" s="3">
        <v>4406.38</v>
      </c>
      <c r="V176" t="s">
        <v>46</v>
      </c>
      <c r="W176" t="s">
        <v>29</v>
      </c>
      <c r="X176">
        <v>12</v>
      </c>
      <c r="Y176">
        <v>18</v>
      </c>
      <c r="Z176" t="s">
        <v>0</v>
      </c>
      <c r="AA176">
        <v>0</v>
      </c>
      <c r="AB176" t="s">
        <v>6716</v>
      </c>
      <c r="AC176" s="4">
        <v>0</v>
      </c>
      <c r="AD176" s="5">
        <v>0</v>
      </c>
      <c r="AE176" s="6">
        <v>1101.5949999999993</v>
      </c>
    </row>
    <row r="177" spans="1:31" x14ac:dyDescent="0.25">
      <c r="A177">
        <v>240277</v>
      </c>
      <c r="B177" t="s">
        <v>329</v>
      </c>
      <c r="C177" t="s">
        <v>328</v>
      </c>
      <c r="D177">
        <v>1</v>
      </c>
      <c r="E177" t="s">
        <v>369</v>
      </c>
      <c r="F177" t="s">
        <v>368</v>
      </c>
      <c r="G177" t="s">
        <v>367</v>
      </c>
      <c r="H177" t="s">
        <v>366</v>
      </c>
      <c r="I177" t="s">
        <v>365</v>
      </c>
      <c r="J177">
        <v>6674</v>
      </c>
      <c r="K177" t="s">
        <v>7</v>
      </c>
      <c r="L177" t="s">
        <v>6</v>
      </c>
      <c r="M177" t="s">
        <v>5</v>
      </c>
      <c r="N177" t="s">
        <v>364</v>
      </c>
      <c r="O177" t="s">
        <v>0</v>
      </c>
      <c r="P177" s="3">
        <v>984.79</v>
      </c>
      <c r="Q177" s="3">
        <v>1969.58</v>
      </c>
      <c r="R177" s="3">
        <v>2954.37</v>
      </c>
      <c r="S177" s="3">
        <v>3939.16</v>
      </c>
      <c r="T177" s="3">
        <v>3939.16</v>
      </c>
      <c r="U177" s="3">
        <v>3939.16</v>
      </c>
      <c r="V177" t="s">
        <v>101</v>
      </c>
      <c r="W177" t="s">
        <v>29</v>
      </c>
      <c r="X177">
        <v>12</v>
      </c>
      <c r="Y177">
        <v>18</v>
      </c>
      <c r="Z177" t="s">
        <v>0</v>
      </c>
      <c r="AA177">
        <v>0</v>
      </c>
      <c r="AB177" t="s">
        <v>6716</v>
      </c>
      <c r="AC177" s="4">
        <v>0</v>
      </c>
      <c r="AD177" s="5">
        <v>0</v>
      </c>
      <c r="AE177" s="6">
        <v>984.79</v>
      </c>
    </row>
    <row r="178" spans="1:31" x14ac:dyDescent="0.25">
      <c r="A178">
        <v>240365</v>
      </c>
      <c r="B178" t="s">
        <v>329</v>
      </c>
      <c r="C178" t="s">
        <v>328</v>
      </c>
      <c r="D178">
        <v>1</v>
      </c>
      <c r="E178" t="s">
        <v>363</v>
      </c>
      <c r="F178" t="s">
        <v>362</v>
      </c>
      <c r="G178" t="s">
        <v>361</v>
      </c>
      <c r="H178" t="s">
        <v>360</v>
      </c>
      <c r="I178" t="s">
        <v>359</v>
      </c>
      <c r="J178">
        <v>13311</v>
      </c>
      <c r="K178" t="s">
        <v>7</v>
      </c>
      <c r="L178" t="s">
        <v>6</v>
      </c>
      <c r="M178" t="s">
        <v>5</v>
      </c>
      <c r="N178" t="s">
        <v>358</v>
      </c>
      <c r="O178" t="s">
        <v>0</v>
      </c>
      <c r="P178" s="3">
        <v>943.02</v>
      </c>
      <c r="Q178" s="3">
        <v>1886.04</v>
      </c>
      <c r="R178" s="3">
        <v>2829.06</v>
      </c>
      <c r="S178" s="3">
        <v>3772.08</v>
      </c>
      <c r="T178" s="3">
        <v>3772.08</v>
      </c>
      <c r="U178" s="3">
        <v>3772.08</v>
      </c>
      <c r="V178" t="s">
        <v>46</v>
      </c>
      <c r="W178" t="s">
        <v>29</v>
      </c>
      <c r="X178">
        <v>12</v>
      </c>
      <c r="Y178">
        <v>18</v>
      </c>
      <c r="Z178" t="s">
        <v>0</v>
      </c>
      <c r="AA178">
        <v>0</v>
      </c>
      <c r="AB178" t="s">
        <v>6716</v>
      </c>
      <c r="AC178" s="4">
        <v>0</v>
      </c>
      <c r="AD178" s="5">
        <v>0</v>
      </c>
      <c r="AE178" s="6">
        <v>943.01999999999953</v>
      </c>
    </row>
    <row r="179" spans="1:31" x14ac:dyDescent="0.25">
      <c r="A179">
        <v>240444</v>
      </c>
      <c r="B179" t="s">
        <v>329</v>
      </c>
      <c r="C179" t="s">
        <v>328</v>
      </c>
      <c r="D179">
        <v>1</v>
      </c>
      <c r="E179" t="s">
        <v>348</v>
      </c>
      <c r="F179" t="s">
        <v>347</v>
      </c>
      <c r="G179" t="s">
        <v>346</v>
      </c>
      <c r="H179" t="s">
        <v>345</v>
      </c>
      <c r="I179" t="s">
        <v>344</v>
      </c>
      <c r="J179">
        <v>30694</v>
      </c>
      <c r="K179" t="s">
        <v>7</v>
      </c>
      <c r="L179" t="s">
        <v>6</v>
      </c>
      <c r="M179" t="s">
        <v>5</v>
      </c>
      <c r="N179" t="s">
        <v>343</v>
      </c>
      <c r="O179" t="s">
        <v>0</v>
      </c>
      <c r="P179" s="3">
        <v>1349.31</v>
      </c>
      <c r="Q179" s="3">
        <v>2647.62</v>
      </c>
      <c r="R179" s="3">
        <v>3945.93</v>
      </c>
      <c r="S179" s="3">
        <v>5244.24</v>
      </c>
      <c r="T179" s="3">
        <v>5244.24</v>
      </c>
      <c r="U179" s="3">
        <v>5244.24</v>
      </c>
      <c r="V179" t="s">
        <v>46</v>
      </c>
      <c r="W179" t="s">
        <v>29</v>
      </c>
      <c r="X179">
        <v>12</v>
      </c>
      <c r="Y179">
        <v>18</v>
      </c>
      <c r="Z179" t="s">
        <v>0</v>
      </c>
      <c r="AA179">
        <v>0</v>
      </c>
      <c r="AB179" t="s">
        <v>6716</v>
      </c>
      <c r="AC179" s="4">
        <v>0</v>
      </c>
      <c r="AD179" s="5">
        <v>0</v>
      </c>
      <c r="AE179" s="6">
        <v>1311.0599999999995</v>
      </c>
    </row>
    <row r="180" spans="1:31" x14ac:dyDescent="0.25">
      <c r="A180">
        <v>240453</v>
      </c>
      <c r="B180" t="s">
        <v>329</v>
      </c>
      <c r="C180" t="s">
        <v>328</v>
      </c>
      <c r="D180">
        <v>1</v>
      </c>
      <c r="E180" t="s">
        <v>342</v>
      </c>
      <c r="F180" t="s">
        <v>341</v>
      </c>
      <c r="G180" t="s">
        <v>340</v>
      </c>
      <c r="H180" t="s">
        <v>339</v>
      </c>
      <c r="I180" t="s">
        <v>338</v>
      </c>
      <c r="J180">
        <v>22674</v>
      </c>
      <c r="K180" t="s">
        <v>7</v>
      </c>
      <c r="L180" t="s">
        <v>6</v>
      </c>
      <c r="M180" t="s">
        <v>5</v>
      </c>
      <c r="N180" t="s">
        <v>337</v>
      </c>
      <c r="O180" t="s">
        <v>0</v>
      </c>
      <c r="P180" s="3">
        <v>2252.0500000000002</v>
      </c>
      <c r="Q180" s="3">
        <v>3360.1</v>
      </c>
      <c r="R180" s="3">
        <v>4435.97</v>
      </c>
      <c r="S180" s="3">
        <v>5474.36</v>
      </c>
      <c r="T180" s="3">
        <v>5474.36</v>
      </c>
      <c r="U180" s="3">
        <v>5474.36</v>
      </c>
      <c r="V180" t="s">
        <v>29</v>
      </c>
      <c r="W180" t="s">
        <v>29</v>
      </c>
      <c r="X180">
        <v>12</v>
      </c>
      <c r="Y180">
        <v>18</v>
      </c>
      <c r="Z180" t="s">
        <v>0</v>
      </c>
      <c r="AA180">
        <v>0</v>
      </c>
      <c r="AB180" t="s">
        <v>6716</v>
      </c>
      <c r="AC180" s="4">
        <v>0</v>
      </c>
      <c r="AD180" s="5">
        <v>0</v>
      </c>
      <c r="AE180" s="6">
        <v>1368.5900000000001</v>
      </c>
    </row>
    <row r="181" spans="1:31" x14ac:dyDescent="0.25">
      <c r="A181">
        <v>240471</v>
      </c>
      <c r="B181" t="s">
        <v>329</v>
      </c>
      <c r="C181" t="s">
        <v>328</v>
      </c>
      <c r="D181">
        <v>1</v>
      </c>
      <c r="E181" t="s">
        <v>336</v>
      </c>
      <c r="F181" t="s">
        <v>335</v>
      </c>
      <c r="G181" t="s">
        <v>334</v>
      </c>
      <c r="H181" t="s">
        <v>333</v>
      </c>
      <c r="I181" t="s">
        <v>332</v>
      </c>
      <c r="J181">
        <v>5740</v>
      </c>
      <c r="K181" t="s">
        <v>7</v>
      </c>
      <c r="L181" t="s">
        <v>6</v>
      </c>
      <c r="M181" t="s">
        <v>5</v>
      </c>
      <c r="N181" t="s">
        <v>331</v>
      </c>
      <c r="O181" t="s">
        <v>0</v>
      </c>
      <c r="P181" s="3">
        <v>1143.96</v>
      </c>
      <c r="Q181" s="3">
        <v>2209.17</v>
      </c>
      <c r="R181" s="3">
        <v>3187</v>
      </c>
      <c r="S181" s="3">
        <v>3990.55</v>
      </c>
      <c r="T181" s="3">
        <v>3990.55</v>
      </c>
      <c r="U181" s="3">
        <v>3990.55</v>
      </c>
      <c r="V181" t="s">
        <v>330</v>
      </c>
      <c r="W181" t="s">
        <v>29</v>
      </c>
      <c r="X181">
        <v>12</v>
      </c>
      <c r="Y181">
        <v>18</v>
      </c>
      <c r="Z181" t="s">
        <v>0</v>
      </c>
      <c r="AA181">
        <v>0</v>
      </c>
      <c r="AB181" t="s">
        <v>6716</v>
      </c>
      <c r="AC181" s="4">
        <v>0</v>
      </c>
      <c r="AD181" s="5">
        <v>0</v>
      </c>
      <c r="AE181" s="6">
        <v>997.63749999999982</v>
      </c>
    </row>
    <row r="182" spans="1:31" x14ac:dyDescent="0.25">
      <c r="A182">
        <v>240480</v>
      </c>
      <c r="B182" t="s">
        <v>329</v>
      </c>
      <c r="C182" t="s">
        <v>328</v>
      </c>
      <c r="D182">
        <v>1</v>
      </c>
      <c r="E182" t="s">
        <v>327</v>
      </c>
      <c r="F182" t="s">
        <v>326</v>
      </c>
      <c r="G182" t="s">
        <v>325</v>
      </c>
      <c r="H182" t="s">
        <v>324</v>
      </c>
      <c r="I182" t="s">
        <v>323</v>
      </c>
      <c r="J182">
        <v>9006</v>
      </c>
      <c r="K182" t="s">
        <v>7</v>
      </c>
      <c r="L182" t="s">
        <v>6</v>
      </c>
      <c r="M182" t="s">
        <v>5</v>
      </c>
      <c r="N182" t="s">
        <v>322</v>
      </c>
      <c r="O182" t="s">
        <v>0</v>
      </c>
      <c r="P182" s="3">
        <v>1125.27</v>
      </c>
      <c r="Q182" s="3">
        <v>2217.9899999999998</v>
      </c>
      <c r="R182" s="3">
        <v>3027.93</v>
      </c>
      <c r="S182" s="3">
        <v>3837.87</v>
      </c>
      <c r="T182" s="3">
        <v>3837.87</v>
      </c>
      <c r="U182" s="3">
        <v>3837.87</v>
      </c>
      <c r="V182" t="s">
        <v>30</v>
      </c>
      <c r="W182" t="s">
        <v>29</v>
      </c>
      <c r="X182">
        <v>12</v>
      </c>
      <c r="Y182">
        <v>18</v>
      </c>
      <c r="Z182" t="s">
        <v>321</v>
      </c>
      <c r="AA182">
        <v>0</v>
      </c>
      <c r="AB182" t="s">
        <v>6716</v>
      </c>
      <c r="AC182" s="4">
        <v>0</v>
      </c>
      <c r="AD182" s="5">
        <v>0</v>
      </c>
      <c r="AE182" s="6">
        <v>959.46749999999975</v>
      </c>
    </row>
    <row r="183" spans="1:31" x14ac:dyDescent="0.25">
      <c r="A183">
        <v>240620</v>
      </c>
      <c r="B183" t="s">
        <v>320</v>
      </c>
      <c r="D183">
        <v>4</v>
      </c>
      <c r="E183" t="s">
        <v>319</v>
      </c>
      <c r="F183" t="s">
        <v>318</v>
      </c>
      <c r="G183" t="s">
        <v>317</v>
      </c>
      <c r="H183" t="s">
        <v>316</v>
      </c>
      <c r="I183" t="s">
        <v>315</v>
      </c>
      <c r="J183">
        <v>4388</v>
      </c>
      <c r="K183" t="s">
        <v>7</v>
      </c>
      <c r="L183" t="s">
        <v>6</v>
      </c>
      <c r="M183" t="s">
        <v>5</v>
      </c>
      <c r="N183" t="s">
        <v>314</v>
      </c>
      <c r="O183" t="s">
        <v>0</v>
      </c>
      <c r="P183" s="3">
        <v>413.25</v>
      </c>
      <c r="Q183" s="3">
        <v>826.5</v>
      </c>
      <c r="R183" s="3">
        <v>1239.75</v>
      </c>
      <c r="S183" s="3">
        <v>1653</v>
      </c>
      <c r="T183" s="3">
        <v>1653</v>
      </c>
      <c r="U183" s="3">
        <v>1653</v>
      </c>
      <c r="V183" t="s">
        <v>46</v>
      </c>
      <c r="W183" t="s">
        <v>29</v>
      </c>
      <c r="X183">
        <v>12</v>
      </c>
      <c r="Y183" t="s">
        <v>1</v>
      </c>
      <c r="Z183" t="s">
        <v>0</v>
      </c>
      <c r="AA183">
        <v>0</v>
      </c>
      <c r="AB183" t="s">
        <v>6716</v>
      </c>
      <c r="AC183" s="4">
        <v>0</v>
      </c>
      <c r="AD183" s="5">
        <v>0</v>
      </c>
      <c r="AE183" s="6">
        <v>413.25</v>
      </c>
    </row>
    <row r="184" spans="1:31" x14ac:dyDescent="0.25">
      <c r="A184">
        <v>243744</v>
      </c>
      <c r="B184" t="s">
        <v>27</v>
      </c>
      <c r="D184">
        <v>2</v>
      </c>
      <c r="E184" t="s">
        <v>290</v>
      </c>
      <c r="F184" t="s">
        <v>289</v>
      </c>
      <c r="G184" t="s">
        <v>288</v>
      </c>
      <c r="H184" t="s">
        <v>287</v>
      </c>
      <c r="I184" t="s">
        <v>286</v>
      </c>
      <c r="J184">
        <v>7019</v>
      </c>
      <c r="K184" t="s">
        <v>88</v>
      </c>
      <c r="L184" t="s">
        <v>20</v>
      </c>
      <c r="M184" t="s">
        <v>5</v>
      </c>
      <c r="N184" t="s">
        <v>285</v>
      </c>
      <c r="O184" t="s">
        <v>0</v>
      </c>
      <c r="P184" s="3" t="s">
        <v>284</v>
      </c>
      <c r="Q184" s="3" t="s">
        <v>284</v>
      </c>
      <c r="R184" s="3">
        <v>9468</v>
      </c>
      <c r="S184" s="3">
        <v>15777</v>
      </c>
      <c r="T184" s="3">
        <v>15777</v>
      </c>
      <c r="U184" s="3">
        <v>15777</v>
      </c>
      <c r="V184" t="s">
        <v>46</v>
      </c>
      <c r="W184" t="e">
        <v>#VALUE!</v>
      </c>
      <c r="X184">
        <v>12</v>
      </c>
      <c r="Y184">
        <v>18</v>
      </c>
      <c r="Z184" t="s">
        <v>283</v>
      </c>
      <c r="AA184">
        <v>0</v>
      </c>
      <c r="AB184" t="s">
        <v>6716</v>
      </c>
      <c r="AC184" s="4">
        <v>0</v>
      </c>
      <c r="AD184" s="5">
        <v>0</v>
      </c>
      <c r="AE184" s="6">
        <v>3944.25</v>
      </c>
    </row>
    <row r="185" spans="1:31" x14ac:dyDescent="0.25">
      <c r="A185">
        <v>433387</v>
      </c>
      <c r="B185" t="s">
        <v>192</v>
      </c>
      <c r="D185">
        <v>2</v>
      </c>
      <c r="E185" t="s">
        <v>191</v>
      </c>
      <c r="F185" t="s">
        <v>190</v>
      </c>
      <c r="G185" t="s">
        <v>189</v>
      </c>
      <c r="H185" t="s">
        <v>188</v>
      </c>
      <c r="I185" t="s">
        <v>187</v>
      </c>
      <c r="J185">
        <v>44499</v>
      </c>
      <c r="K185" t="s">
        <v>21</v>
      </c>
      <c r="L185" t="s">
        <v>20</v>
      </c>
      <c r="M185" t="s">
        <v>19</v>
      </c>
      <c r="N185" t="s">
        <v>186</v>
      </c>
      <c r="O185" t="s">
        <v>0</v>
      </c>
      <c r="P185" s="3">
        <v>2890</v>
      </c>
      <c r="Q185" s="3">
        <v>2890</v>
      </c>
      <c r="R185" s="3">
        <v>2890</v>
      </c>
      <c r="S185" s="3">
        <v>2890</v>
      </c>
      <c r="T185" s="3">
        <v>2890</v>
      </c>
      <c r="U185" s="3">
        <v>2890</v>
      </c>
      <c r="V185" t="s">
        <v>185</v>
      </c>
      <c r="W185" t="s">
        <v>29</v>
      </c>
      <c r="X185">
        <v>1</v>
      </c>
      <c r="Y185">
        <v>100</v>
      </c>
      <c r="Z185" t="s">
        <v>184</v>
      </c>
      <c r="AA185">
        <v>0</v>
      </c>
      <c r="AB185" t="s">
        <v>6716</v>
      </c>
      <c r="AC185" s="4">
        <v>0</v>
      </c>
      <c r="AD185" s="5">
        <v>0</v>
      </c>
      <c r="AE185" s="6">
        <v>722.5</v>
      </c>
    </row>
    <row r="186" spans="1:31" x14ac:dyDescent="0.25">
      <c r="A186">
        <v>437103</v>
      </c>
      <c r="B186" t="s">
        <v>169</v>
      </c>
      <c r="C186" t="s">
        <v>168</v>
      </c>
      <c r="D186">
        <v>4</v>
      </c>
      <c r="E186" t="s">
        <v>167</v>
      </c>
      <c r="F186" t="s">
        <v>166</v>
      </c>
      <c r="G186" t="s">
        <v>165</v>
      </c>
      <c r="J186">
        <v>7740</v>
      </c>
      <c r="K186" t="s">
        <v>7</v>
      </c>
      <c r="L186" t="s">
        <v>6</v>
      </c>
      <c r="M186" t="s">
        <v>5</v>
      </c>
      <c r="N186" t="s">
        <v>164</v>
      </c>
      <c r="O186" t="s">
        <v>0</v>
      </c>
      <c r="P186" s="3">
        <v>527.66999999999996</v>
      </c>
      <c r="Q186" s="3">
        <v>1055.3399999999999</v>
      </c>
      <c r="R186" s="3">
        <v>1583.01</v>
      </c>
      <c r="S186" s="3">
        <v>2110.6799999999998</v>
      </c>
      <c r="T186" s="3">
        <v>2110.6799999999998</v>
      </c>
      <c r="U186" s="3">
        <v>2563.56</v>
      </c>
      <c r="V186" t="s">
        <v>46</v>
      </c>
      <c r="W186" t="s">
        <v>29</v>
      </c>
      <c r="X186">
        <v>12</v>
      </c>
      <c r="Y186">
        <v>15</v>
      </c>
      <c r="Z186" t="s">
        <v>0</v>
      </c>
      <c r="AA186">
        <v>0</v>
      </c>
      <c r="AB186" t="s">
        <v>6716</v>
      </c>
      <c r="AC186" s="4">
        <v>0</v>
      </c>
      <c r="AD186" s="5">
        <v>0</v>
      </c>
      <c r="AE186" s="6">
        <v>527.67000000000007</v>
      </c>
    </row>
    <row r="187" spans="1:31" x14ac:dyDescent="0.25">
      <c r="A187">
        <v>441937</v>
      </c>
      <c r="B187" t="s">
        <v>27</v>
      </c>
      <c r="C187" t="s">
        <v>163</v>
      </c>
      <c r="D187">
        <v>1</v>
      </c>
      <c r="E187" t="s">
        <v>162</v>
      </c>
      <c r="F187" t="s">
        <v>161</v>
      </c>
      <c r="G187" t="s">
        <v>160</v>
      </c>
      <c r="H187" t="s">
        <v>159</v>
      </c>
      <c r="I187" t="s">
        <v>158</v>
      </c>
      <c r="J187">
        <v>5677</v>
      </c>
      <c r="K187" t="s">
        <v>7</v>
      </c>
      <c r="L187" t="s">
        <v>6</v>
      </c>
      <c r="M187" t="s">
        <v>5</v>
      </c>
      <c r="N187" t="s">
        <v>157</v>
      </c>
      <c r="O187" t="s">
        <v>0</v>
      </c>
      <c r="P187" s="3">
        <v>2119</v>
      </c>
      <c r="Q187" s="3">
        <v>2119</v>
      </c>
      <c r="R187" s="3">
        <v>3268</v>
      </c>
      <c r="S187" s="3">
        <v>3268</v>
      </c>
      <c r="T187" s="3">
        <v>3268</v>
      </c>
      <c r="U187" s="3">
        <v>3268</v>
      </c>
      <c r="V187" t="s">
        <v>30</v>
      </c>
      <c r="W187" t="s">
        <v>29</v>
      </c>
      <c r="X187">
        <v>6</v>
      </c>
      <c r="Y187" t="s">
        <v>39</v>
      </c>
      <c r="Z187" t="s">
        <v>0</v>
      </c>
      <c r="AA187">
        <v>0</v>
      </c>
      <c r="AB187" t="s">
        <v>6716</v>
      </c>
      <c r="AC187" s="4">
        <v>0</v>
      </c>
      <c r="AD187" s="5">
        <v>0</v>
      </c>
      <c r="AE187" s="6">
        <v>817</v>
      </c>
    </row>
    <row r="188" spans="1:31" x14ac:dyDescent="0.25">
      <c r="A188">
        <v>448886</v>
      </c>
      <c r="B188" t="s">
        <v>38</v>
      </c>
      <c r="C188" t="s">
        <v>37</v>
      </c>
      <c r="D188">
        <v>1</v>
      </c>
      <c r="E188" t="s">
        <v>150</v>
      </c>
      <c r="F188" t="s">
        <v>122</v>
      </c>
      <c r="G188" t="s">
        <v>34</v>
      </c>
      <c r="H188" t="s">
        <v>33</v>
      </c>
      <c r="I188" t="s">
        <v>32</v>
      </c>
      <c r="J188">
        <v>9150</v>
      </c>
      <c r="K188" t="s">
        <v>7</v>
      </c>
      <c r="L188" t="s">
        <v>6</v>
      </c>
      <c r="M188" t="s">
        <v>5</v>
      </c>
      <c r="N188" t="s">
        <v>149</v>
      </c>
      <c r="O188" t="s">
        <v>0</v>
      </c>
      <c r="P188" s="3">
        <v>2328</v>
      </c>
      <c r="Q188" s="3">
        <v>4461</v>
      </c>
      <c r="R188" s="3">
        <v>4842</v>
      </c>
      <c r="S188" s="3">
        <v>5320</v>
      </c>
      <c r="T188" s="3">
        <v>5320</v>
      </c>
      <c r="U188" s="3">
        <v>5320</v>
      </c>
      <c r="V188" t="s">
        <v>148</v>
      </c>
      <c r="W188" t="s">
        <v>29</v>
      </c>
      <c r="X188">
        <v>12</v>
      </c>
      <c r="Y188" t="s">
        <v>1</v>
      </c>
      <c r="Z188" t="s">
        <v>0</v>
      </c>
      <c r="AA188">
        <v>0</v>
      </c>
      <c r="AB188" t="s">
        <v>6716</v>
      </c>
      <c r="AC188" s="4">
        <v>0</v>
      </c>
      <c r="AD188" s="5">
        <v>0</v>
      </c>
      <c r="AE188" s="6">
        <v>1330</v>
      </c>
    </row>
    <row r="189" spans="1:31" x14ac:dyDescent="0.25">
      <c r="A189">
        <v>482149</v>
      </c>
      <c r="B189" t="s">
        <v>14</v>
      </c>
      <c r="C189" t="s">
        <v>71</v>
      </c>
      <c r="D189">
        <v>1</v>
      </c>
      <c r="E189" t="s">
        <v>78</v>
      </c>
      <c r="F189" t="s">
        <v>77</v>
      </c>
      <c r="G189" t="s">
        <v>76</v>
      </c>
      <c r="H189" t="s">
        <v>75</v>
      </c>
      <c r="I189" t="s">
        <v>74</v>
      </c>
      <c r="J189">
        <v>5225</v>
      </c>
      <c r="K189" t="s">
        <v>7</v>
      </c>
      <c r="L189" t="s">
        <v>6</v>
      </c>
      <c r="M189" t="s">
        <v>5</v>
      </c>
      <c r="N189" t="s">
        <v>73</v>
      </c>
      <c r="O189" t="s">
        <v>0</v>
      </c>
      <c r="P189" s="3">
        <v>1572.51</v>
      </c>
      <c r="Q189" s="3">
        <v>2230.02</v>
      </c>
      <c r="R189" s="3">
        <v>2887.53</v>
      </c>
      <c r="S189" s="3">
        <v>3296</v>
      </c>
      <c r="T189" s="3">
        <v>3296</v>
      </c>
      <c r="U189" s="3">
        <v>3296</v>
      </c>
      <c r="V189" t="s">
        <v>72</v>
      </c>
      <c r="W189" t="s">
        <v>29</v>
      </c>
      <c r="X189">
        <v>10</v>
      </c>
      <c r="Y189">
        <v>21</v>
      </c>
      <c r="Z189" t="s">
        <v>0</v>
      </c>
      <c r="AA189">
        <v>0</v>
      </c>
      <c r="AB189" t="s">
        <v>6716</v>
      </c>
      <c r="AC189" s="4">
        <v>0</v>
      </c>
      <c r="AD189" s="5">
        <v>0</v>
      </c>
      <c r="AE189" s="6">
        <v>824</v>
      </c>
    </row>
    <row r="190" spans="1:31" x14ac:dyDescent="0.25">
      <c r="A190">
        <v>483124</v>
      </c>
      <c r="B190" t="s">
        <v>38</v>
      </c>
      <c r="C190" t="s">
        <v>37</v>
      </c>
      <c r="D190">
        <v>1</v>
      </c>
      <c r="E190" t="s">
        <v>36</v>
      </c>
      <c r="F190" t="s">
        <v>35</v>
      </c>
      <c r="G190" t="s">
        <v>34</v>
      </c>
      <c r="H190" t="s">
        <v>33</v>
      </c>
      <c r="I190" t="s">
        <v>32</v>
      </c>
      <c r="J190">
        <v>11342</v>
      </c>
      <c r="K190" t="s">
        <v>7</v>
      </c>
      <c r="L190" t="s">
        <v>6</v>
      </c>
      <c r="M190" t="s">
        <v>5</v>
      </c>
      <c r="N190" t="s">
        <v>31</v>
      </c>
      <c r="O190" t="s">
        <v>0</v>
      </c>
      <c r="P190" s="3">
        <v>2328</v>
      </c>
      <c r="Q190" s="3">
        <v>4461</v>
      </c>
      <c r="R190" s="3">
        <v>5320</v>
      </c>
      <c r="S190" s="3">
        <v>5320</v>
      </c>
      <c r="T190" s="3">
        <v>5320</v>
      </c>
      <c r="U190" s="3">
        <v>5320</v>
      </c>
      <c r="V190" t="s">
        <v>30</v>
      </c>
      <c r="W190" t="s">
        <v>29</v>
      </c>
      <c r="X190">
        <v>7</v>
      </c>
      <c r="Y190" t="s">
        <v>28</v>
      </c>
      <c r="Z190" t="s">
        <v>0</v>
      </c>
      <c r="AA190">
        <v>0</v>
      </c>
      <c r="AB190" t="s">
        <v>6716</v>
      </c>
      <c r="AC190" s="4">
        <v>0</v>
      </c>
      <c r="AD190" s="5">
        <v>0</v>
      </c>
      <c r="AE190" s="6">
        <v>1330</v>
      </c>
    </row>
    <row r="191" spans="1:31" x14ac:dyDescent="0.25">
      <c r="A191">
        <v>409698</v>
      </c>
      <c r="B191" t="s">
        <v>27</v>
      </c>
      <c r="C191" t="s">
        <v>163</v>
      </c>
      <c r="D191">
        <v>1</v>
      </c>
      <c r="E191" t="s">
        <v>4193</v>
      </c>
      <c r="F191" t="s">
        <v>4194</v>
      </c>
      <c r="G191" t="s">
        <v>4195</v>
      </c>
      <c r="H191" t="s">
        <v>4196</v>
      </c>
      <c r="I191" t="s">
        <v>4197</v>
      </c>
      <c r="J191">
        <v>6231</v>
      </c>
      <c r="K191" t="s">
        <v>7</v>
      </c>
      <c r="L191" t="s">
        <v>6</v>
      </c>
      <c r="M191" t="s">
        <v>5</v>
      </c>
      <c r="N191" t="s">
        <v>4198</v>
      </c>
      <c r="O191" t="s">
        <v>0</v>
      </c>
      <c r="P191" s="3">
        <v>2350.5</v>
      </c>
      <c r="Q191" s="3">
        <v>2350.5</v>
      </c>
      <c r="R191" s="3">
        <v>3244.5</v>
      </c>
      <c r="S191" s="3">
        <v>3244.5</v>
      </c>
      <c r="T191" s="3">
        <v>3244.5</v>
      </c>
      <c r="U191" s="3">
        <v>3244.5</v>
      </c>
      <c r="V191" t="s">
        <v>46</v>
      </c>
      <c r="W191" t="s">
        <v>15</v>
      </c>
      <c r="X191">
        <v>0</v>
      </c>
      <c r="Y191" t="s">
        <v>1</v>
      </c>
      <c r="Z191" t="s">
        <v>0</v>
      </c>
      <c r="AA191">
        <v>0</v>
      </c>
      <c r="AB191" t="s">
        <v>6716</v>
      </c>
      <c r="AC191" s="4">
        <v>0</v>
      </c>
      <c r="AD191" s="5">
        <v>0</v>
      </c>
      <c r="AE191" s="6">
        <v>811.125</v>
      </c>
    </row>
    <row r="192" spans="1:31" x14ac:dyDescent="0.25">
      <c r="A192">
        <v>426314</v>
      </c>
      <c r="B192" t="s">
        <v>228</v>
      </c>
      <c r="D192">
        <v>2</v>
      </c>
      <c r="E192" t="s">
        <v>4214</v>
      </c>
      <c r="F192" t="s">
        <v>3247</v>
      </c>
      <c r="G192" t="s">
        <v>4215</v>
      </c>
      <c r="H192" t="s">
        <v>4216</v>
      </c>
      <c r="I192" t="s">
        <v>4217</v>
      </c>
      <c r="J192">
        <v>9755</v>
      </c>
      <c r="K192" t="s">
        <v>21</v>
      </c>
      <c r="L192" t="s">
        <v>20</v>
      </c>
      <c r="M192" t="s">
        <v>19</v>
      </c>
      <c r="N192" t="s">
        <v>4218</v>
      </c>
      <c r="O192" t="s">
        <v>0</v>
      </c>
      <c r="P192" s="3">
        <v>4821</v>
      </c>
      <c r="Q192" s="3">
        <v>8895</v>
      </c>
      <c r="R192" s="3">
        <v>12969</v>
      </c>
      <c r="S192" s="3">
        <v>16993</v>
      </c>
      <c r="T192" s="3">
        <v>16993</v>
      </c>
      <c r="U192" s="3">
        <v>16993</v>
      </c>
      <c r="V192" t="s">
        <v>46</v>
      </c>
      <c r="W192" t="s">
        <v>15</v>
      </c>
      <c r="X192">
        <v>12</v>
      </c>
      <c r="Y192">
        <v>16</v>
      </c>
      <c r="Z192" t="s">
        <v>4219</v>
      </c>
      <c r="AA192">
        <v>0</v>
      </c>
      <c r="AB192" t="s">
        <v>6716</v>
      </c>
      <c r="AC192" s="4">
        <v>0</v>
      </c>
      <c r="AD192" s="5">
        <v>0</v>
      </c>
      <c r="AE192" s="6">
        <v>4248.25</v>
      </c>
    </row>
    <row r="193" spans="1:31" x14ac:dyDescent="0.25">
      <c r="A193">
        <v>434061</v>
      </c>
      <c r="B193" t="s">
        <v>169</v>
      </c>
      <c r="C193" t="s">
        <v>168</v>
      </c>
      <c r="D193">
        <v>4</v>
      </c>
      <c r="E193" t="s">
        <v>4232</v>
      </c>
      <c r="F193" t="s">
        <v>2533</v>
      </c>
      <c r="G193" t="s">
        <v>4233</v>
      </c>
      <c r="H193" t="s">
        <v>4234</v>
      </c>
      <c r="I193" t="s">
        <v>4235</v>
      </c>
      <c r="J193">
        <v>6332</v>
      </c>
      <c r="K193" t="s">
        <v>7</v>
      </c>
      <c r="L193" t="s">
        <v>6</v>
      </c>
      <c r="M193" t="s">
        <v>5</v>
      </c>
      <c r="N193" t="s">
        <v>4236</v>
      </c>
      <c r="O193" t="s">
        <v>0</v>
      </c>
      <c r="P193" s="3">
        <v>536.88</v>
      </c>
      <c r="Q193" s="3">
        <v>1058.76</v>
      </c>
      <c r="R193" s="3">
        <v>1580.64</v>
      </c>
      <c r="S193" s="3">
        <v>2102.52</v>
      </c>
      <c r="T193" s="3">
        <v>2102.52</v>
      </c>
      <c r="U193" s="3">
        <v>2555.4</v>
      </c>
      <c r="V193" t="s">
        <v>46</v>
      </c>
      <c r="W193" t="s">
        <v>15</v>
      </c>
      <c r="X193">
        <v>12</v>
      </c>
      <c r="Y193">
        <v>15</v>
      </c>
      <c r="Z193" t="s">
        <v>0</v>
      </c>
      <c r="AA193">
        <v>0</v>
      </c>
      <c r="AB193" t="s">
        <v>6716</v>
      </c>
      <c r="AC193" s="4">
        <v>0</v>
      </c>
      <c r="AD193" s="5">
        <v>0</v>
      </c>
      <c r="AE193" s="6">
        <v>525.63000000000011</v>
      </c>
    </row>
    <row r="194" spans="1:31" x14ac:dyDescent="0.25">
      <c r="A194">
        <v>444024</v>
      </c>
      <c r="B194" t="s">
        <v>444</v>
      </c>
      <c r="C194" t="s">
        <v>227</v>
      </c>
      <c r="D194">
        <v>5</v>
      </c>
      <c r="E194" t="s">
        <v>4254</v>
      </c>
      <c r="F194" t="s">
        <v>462</v>
      </c>
      <c r="G194" t="s">
        <v>4255</v>
      </c>
      <c r="J194">
        <v>795</v>
      </c>
      <c r="K194" t="s">
        <v>21</v>
      </c>
      <c r="L194" t="s">
        <v>20</v>
      </c>
      <c r="M194" t="s">
        <v>19</v>
      </c>
      <c r="N194" t="s">
        <v>4256</v>
      </c>
      <c r="O194" t="s">
        <v>0</v>
      </c>
      <c r="P194" s="3">
        <v>1482</v>
      </c>
      <c r="Q194" s="3">
        <v>2964</v>
      </c>
      <c r="R194" s="3">
        <v>3543</v>
      </c>
      <c r="S194" s="3">
        <v>3708</v>
      </c>
      <c r="T194" s="3">
        <v>3708</v>
      </c>
      <c r="U194" s="3">
        <v>4944</v>
      </c>
      <c r="V194" t="s">
        <v>46</v>
      </c>
      <c r="W194" t="s">
        <v>15</v>
      </c>
      <c r="X194">
        <v>16</v>
      </c>
      <c r="Y194" t="s">
        <v>1</v>
      </c>
      <c r="Z194" t="s">
        <v>0</v>
      </c>
      <c r="AA194">
        <v>0</v>
      </c>
      <c r="AB194" t="s">
        <v>6716</v>
      </c>
      <c r="AC194" s="4">
        <v>0</v>
      </c>
      <c r="AD194" s="5">
        <v>0</v>
      </c>
      <c r="AE194" s="6">
        <v>927</v>
      </c>
    </row>
    <row r="195" spans="1:31" x14ac:dyDescent="0.25">
      <c r="A195">
        <v>446446</v>
      </c>
      <c r="B195" t="s">
        <v>228</v>
      </c>
      <c r="C195" t="s">
        <v>4277</v>
      </c>
      <c r="D195">
        <v>9</v>
      </c>
      <c r="E195" t="s">
        <v>4278</v>
      </c>
      <c r="F195" t="s">
        <v>225</v>
      </c>
      <c r="G195" t="s">
        <v>4279</v>
      </c>
      <c r="H195" t="s">
        <v>4279</v>
      </c>
      <c r="I195" t="s">
        <v>4279</v>
      </c>
      <c r="J195">
        <v>47</v>
      </c>
      <c r="K195" t="s">
        <v>7</v>
      </c>
      <c r="L195" t="s">
        <v>20</v>
      </c>
      <c r="M195" t="s">
        <v>5</v>
      </c>
      <c r="N195" t="s">
        <v>4280</v>
      </c>
      <c r="O195" t="s">
        <v>4281</v>
      </c>
      <c r="P195" s="3">
        <v>2093.5</v>
      </c>
      <c r="Q195" s="3">
        <v>4118.5</v>
      </c>
      <c r="R195" s="3">
        <v>6143.5</v>
      </c>
      <c r="S195" s="3">
        <v>8168.5</v>
      </c>
      <c r="T195" s="3">
        <v>8168.5</v>
      </c>
      <c r="U195" s="3">
        <v>8168.5</v>
      </c>
      <c r="V195" t="s">
        <v>30</v>
      </c>
      <c r="W195" t="s">
        <v>15</v>
      </c>
      <c r="X195">
        <v>12</v>
      </c>
      <c r="Y195" t="s">
        <v>1561</v>
      </c>
      <c r="Z195" t="s">
        <v>0</v>
      </c>
      <c r="AA195">
        <v>0</v>
      </c>
      <c r="AB195" t="s">
        <v>6716</v>
      </c>
      <c r="AC195" s="4">
        <v>0</v>
      </c>
      <c r="AD195" s="5">
        <v>0</v>
      </c>
      <c r="AE195" s="6">
        <v>2042.125</v>
      </c>
    </row>
    <row r="196" spans="1:31" x14ac:dyDescent="0.25">
      <c r="A196">
        <v>452115</v>
      </c>
      <c r="B196" t="s">
        <v>139</v>
      </c>
      <c r="C196" t="s">
        <v>4271</v>
      </c>
      <c r="D196">
        <v>6</v>
      </c>
      <c r="E196" t="s">
        <v>4365</v>
      </c>
      <c r="F196" t="s">
        <v>3944</v>
      </c>
      <c r="G196" t="s">
        <v>4366</v>
      </c>
      <c r="H196" t="s">
        <v>4274</v>
      </c>
      <c r="I196" t="s">
        <v>4274</v>
      </c>
      <c r="J196">
        <v>622</v>
      </c>
      <c r="K196" t="s">
        <v>88</v>
      </c>
      <c r="L196" t="s">
        <v>20</v>
      </c>
      <c r="M196" t="s">
        <v>5</v>
      </c>
      <c r="N196" t="s">
        <v>4369</v>
      </c>
      <c r="O196" t="s">
        <v>0</v>
      </c>
      <c r="P196" s="3">
        <v>1298.5</v>
      </c>
      <c r="Q196" s="3">
        <v>2497</v>
      </c>
      <c r="R196" s="3">
        <v>4059.5</v>
      </c>
      <c r="S196" s="3">
        <v>4894</v>
      </c>
      <c r="T196" s="3">
        <v>4894</v>
      </c>
      <c r="U196" s="3">
        <v>4894</v>
      </c>
      <c r="V196" t="s">
        <v>4368</v>
      </c>
      <c r="W196" t="s">
        <v>15</v>
      </c>
      <c r="X196">
        <v>12</v>
      </c>
      <c r="Y196" t="s">
        <v>1</v>
      </c>
      <c r="Z196" t="s">
        <v>4367</v>
      </c>
      <c r="AA196">
        <v>0</v>
      </c>
      <c r="AB196" t="s">
        <v>6716</v>
      </c>
      <c r="AC196" s="4">
        <v>0</v>
      </c>
      <c r="AD196" s="5">
        <v>0</v>
      </c>
      <c r="AE196" s="6">
        <v>1223.5</v>
      </c>
    </row>
    <row r="197" spans="1:31" x14ac:dyDescent="0.25">
      <c r="A197">
        <v>176017</v>
      </c>
      <c r="B197" t="s">
        <v>2132</v>
      </c>
      <c r="C197" t="s">
        <v>2140</v>
      </c>
      <c r="D197">
        <v>1</v>
      </c>
      <c r="E197" t="s">
        <v>4383</v>
      </c>
      <c r="F197" t="s">
        <v>4384</v>
      </c>
      <c r="G197" t="s">
        <v>4385</v>
      </c>
      <c r="H197" t="s">
        <v>4386</v>
      </c>
      <c r="I197" t="s">
        <v>4387</v>
      </c>
      <c r="J197">
        <v>18101</v>
      </c>
      <c r="K197" t="s">
        <v>7</v>
      </c>
      <c r="L197" t="s">
        <v>6</v>
      </c>
      <c r="M197" t="s">
        <v>5</v>
      </c>
      <c r="N197" t="s">
        <v>4388</v>
      </c>
      <c r="O197" t="s">
        <v>4389</v>
      </c>
      <c r="P197" s="3">
        <v>956</v>
      </c>
      <c r="Q197" s="3">
        <v>1911</v>
      </c>
      <c r="R197" s="3">
        <v>2867</v>
      </c>
      <c r="S197" s="3">
        <v>3822</v>
      </c>
      <c r="T197" s="3">
        <v>3822</v>
      </c>
      <c r="U197" s="3">
        <v>3822</v>
      </c>
      <c r="V197" t="s">
        <v>30</v>
      </c>
      <c r="W197" t="s">
        <v>15</v>
      </c>
      <c r="X197">
        <v>12</v>
      </c>
      <c r="Y197" t="s">
        <v>1561</v>
      </c>
      <c r="Z197" t="s">
        <v>0</v>
      </c>
      <c r="AA197">
        <v>0</v>
      </c>
      <c r="AB197" t="s">
        <v>6716</v>
      </c>
      <c r="AC197" s="4">
        <v>0</v>
      </c>
      <c r="AD197" s="5">
        <v>0</v>
      </c>
      <c r="AE197" s="6">
        <v>955.5</v>
      </c>
    </row>
    <row r="198" spans="1:31" x14ac:dyDescent="0.25">
      <c r="A198">
        <v>176372</v>
      </c>
      <c r="B198" t="s">
        <v>2132</v>
      </c>
      <c r="C198" t="s">
        <v>2140</v>
      </c>
      <c r="D198">
        <v>1</v>
      </c>
      <c r="E198" t="s">
        <v>4399</v>
      </c>
      <c r="F198" t="s">
        <v>4400</v>
      </c>
      <c r="G198" t="s">
        <v>4401</v>
      </c>
      <c r="H198" t="s">
        <v>4402</v>
      </c>
      <c r="I198" t="s">
        <v>4403</v>
      </c>
      <c r="J198">
        <v>12005</v>
      </c>
      <c r="K198" t="s">
        <v>7</v>
      </c>
      <c r="L198" t="s">
        <v>6</v>
      </c>
      <c r="M198" t="s">
        <v>5</v>
      </c>
      <c r="N198" t="s">
        <v>4404</v>
      </c>
      <c r="O198" t="s">
        <v>0</v>
      </c>
      <c r="P198" s="3">
        <v>917</v>
      </c>
      <c r="Q198" s="3">
        <v>1834</v>
      </c>
      <c r="R198" s="3">
        <v>2750</v>
      </c>
      <c r="S198" s="3">
        <v>3667</v>
      </c>
      <c r="T198" s="3">
        <v>3667</v>
      </c>
      <c r="U198" s="3">
        <v>3667</v>
      </c>
      <c r="V198" t="s">
        <v>46</v>
      </c>
      <c r="W198" t="s">
        <v>15</v>
      </c>
      <c r="X198">
        <v>12</v>
      </c>
      <c r="Y198">
        <v>19</v>
      </c>
      <c r="Z198" t="s">
        <v>0</v>
      </c>
      <c r="AA198">
        <v>0</v>
      </c>
      <c r="AB198" t="s">
        <v>6716</v>
      </c>
      <c r="AC198" s="4">
        <v>0</v>
      </c>
      <c r="AD198" s="5">
        <v>0</v>
      </c>
      <c r="AE198" s="6">
        <v>916.75</v>
      </c>
    </row>
    <row r="199" spans="1:31" x14ac:dyDescent="0.25">
      <c r="A199">
        <v>458502</v>
      </c>
      <c r="B199" t="s">
        <v>329</v>
      </c>
      <c r="C199" t="s">
        <v>4416</v>
      </c>
      <c r="D199">
        <v>3</v>
      </c>
      <c r="E199" t="s">
        <v>4417</v>
      </c>
      <c r="F199" t="s">
        <v>3670</v>
      </c>
      <c r="G199" t="s">
        <v>4418</v>
      </c>
      <c r="H199" t="s">
        <v>4419</v>
      </c>
      <c r="I199" t="s">
        <v>4420</v>
      </c>
      <c r="J199">
        <v>530</v>
      </c>
      <c r="K199" t="s">
        <v>7</v>
      </c>
      <c r="L199" t="s">
        <v>20</v>
      </c>
      <c r="M199" t="s">
        <v>5</v>
      </c>
      <c r="N199" t="s">
        <v>4421</v>
      </c>
      <c r="O199" t="s">
        <v>0</v>
      </c>
      <c r="P199" s="3">
        <v>1752</v>
      </c>
      <c r="Q199" s="3">
        <v>3504</v>
      </c>
      <c r="R199" s="3">
        <v>5256</v>
      </c>
      <c r="S199" s="3">
        <v>8760</v>
      </c>
      <c r="T199" s="3">
        <v>8760</v>
      </c>
      <c r="U199" s="3">
        <v>8760</v>
      </c>
      <c r="V199" t="s">
        <v>30</v>
      </c>
      <c r="W199" t="s">
        <v>15</v>
      </c>
      <c r="X199">
        <v>12</v>
      </c>
      <c r="Y199">
        <v>18</v>
      </c>
      <c r="Z199" t="s">
        <v>0</v>
      </c>
      <c r="AA199">
        <v>0</v>
      </c>
      <c r="AB199" t="s">
        <v>6716</v>
      </c>
      <c r="AC199" s="4">
        <v>0</v>
      </c>
      <c r="AD199" s="5">
        <v>0</v>
      </c>
      <c r="AE199" s="6">
        <v>2190</v>
      </c>
    </row>
    <row r="200" spans="1:31" x14ac:dyDescent="0.25">
      <c r="A200">
        <v>177065</v>
      </c>
      <c r="B200" t="s">
        <v>2044</v>
      </c>
      <c r="D200">
        <v>2</v>
      </c>
      <c r="E200" t="s">
        <v>4440</v>
      </c>
      <c r="F200" t="s">
        <v>1127</v>
      </c>
      <c r="G200" t="s">
        <v>4441</v>
      </c>
      <c r="H200" t="s">
        <v>4442</v>
      </c>
      <c r="I200" t="s">
        <v>4443</v>
      </c>
      <c r="J200">
        <v>15639</v>
      </c>
      <c r="K200" t="s">
        <v>7</v>
      </c>
      <c r="L200" t="s">
        <v>20</v>
      </c>
      <c r="M200" t="s">
        <v>5</v>
      </c>
      <c r="N200" t="s">
        <v>4444</v>
      </c>
      <c r="O200" t="s">
        <v>0</v>
      </c>
      <c r="P200" s="3">
        <v>1385</v>
      </c>
      <c r="Q200" s="3">
        <v>2735</v>
      </c>
      <c r="R200" s="3">
        <v>5939</v>
      </c>
      <c r="S200" s="3">
        <v>10503</v>
      </c>
      <c r="T200" s="3">
        <v>10503</v>
      </c>
      <c r="U200" s="3">
        <v>10503</v>
      </c>
      <c r="V200" t="s">
        <v>46</v>
      </c>
      <c r="W200" t="s">
        <v>15</v>
      </c>
      <c r="X200">
        <v>12</v>
      </c>
      <c r="Y200" t="s">
        <v>1</v>
      </c>
      <c r="Z200" t="s">
        <v>0</v>
      </c>
      <c r="AA200">
        <v>0</v>
      </c>
      <c r="AB200" t="s">
        <v>6716</v>
      </c>
      <c r="AC200" s="4">
        <v>0</v>
      </c>
      <c r="AD200" s="5">
        <v>0</v>
      </c>
      <c r="AE200" s="6">
        <v>2625.75</v>
      </c>
    </row>
    <row r="201" spans="1:31" x14ac:dyDescent="0.25">
      <c r="A201">
        <v>177214</v>
      </c>
      <c r="B201" t="s">
        <v>2044</v>
      </c>
      <c r="D201">
        <v>2</v>
      </c>
      <c r="E201" t="s">
        <v>4453</v>
      </c>
      <c r="F201" t="s">
        <v>2420</v>
      </c>
      <c r="G201" t="s">
        <v>4454</v>
      </c>
      <c r="H201" t="s">
        <v>4455</v>
      </c>
      <c r="I201" t="s">
        <v>4456</v>
      </c>
      <c r="J201">
        <v>3918</v>
      </c>
      <c r="K201" t="s">
        <v>7</v>
      </c>
      <c r="L201" t="s">
        <v>20</v>
      </c>
      <c r="M201" t="s">
        <v>5</v>
      </c>
      <c r="N201" t="s">
        <v>4457</v>
      </c>
      <c r="O201" t="s">
        <v>0</v>
      </c>
      <c r="P201" s="3">
        <v>2824</v>
      </c>
      <c r="Q201" s="3">
        <v>5323</v>
      </c>
      <c r="R201" s="3">
        <v>7822</v>
      </c>
      <c r="S201" s="3">
        <v>12775</v>
      </c>
      <c r="T201" s="3">
        <v>12775</v>
      </c>
      <c r="U201" s="3">
        <v>13608</v>
      </c>
      <c r="V201" t="s">
        <v>46</v>
      </c>
      <c r="W201" t="s">
        <v>15</v>
      </c>
      <c r="X201">
        <v>12</v>
      </c>
      <c r="Y201">
        <v>17</v>
      </c>
      <c r="Z201" t="s">
        <v>0</v>
      </c>
      <c r="AA201">
        <v>0</v>
      </c>
      <c r="AB201" t="s">
        <v>6716</v>
      </c>
      <c r="AC201" s="4">
        <v>0</v>
      </c>
      <c r="AD201" s="5">
        <v>0</v>
      </c>
      <c r="AE201" s="6">
        <v>3193.75</v>
      </c>
    </row>
    <row r="202" spans="1:31" x14ac:dyDescent="0.25">
      <c r="A202">
        <v>479956</v>
      </c>
      <c r="B202" t="s">
        <v>54</v>
      </c>
      <c r="C202" t="s">
        <v>1247</v>
      </c>
      <c r="D202">
        <v>1</v>
      </c>
      <c r="E202" t="s">
        <v>4469</v>
      </c>
      <c r="F202" t="s">
        <v>1245</v>
      </c>
      <c r="G202" t="s">
        <v>4470</v>
      </c>
      <c r="H202" t="s">
        <v>1243</v>
      </c>
      <c r="I202" t="s">
        <v>1242</v>
      </c>
      <c r="J202">
        <v>6245</v>
      </c>
      <c r="K202" t="s">
        <v>7</v>
      </c>
      <c r="L202" t="s">
        <v>20</v>
      </c>
      <c r="M202" t="s">
        <v>5</v>
      </c>
      <c r="N202" t="s">
        <v>4471</v>
      </c>
      <c r="O202" t="s">
        <v>0</v>
      </c>
      <c r="P202" s="3">
        <v>1712</v>
      </c>
      <c r="Q202" s="3">
        <v>3441</v>
      </c>
      <c r="R202" s="3">
        <v>5130</v>
      </c>
      <c r="S202" s="3">
        <v>6839</v>
      </c>
      <c r="T202" s="3">
        <v>6839</v>
      </c>
      <c r="U202" s="3">
        <v>6839</v>
      </c>
      <c r="V202" t="s">
        <v>30</v>
      </c>
      <c r="W202" t="s">
        <v>15</v>
      </c>
      <c r="X202">
        <v>12</v>
      </c>
      <c r="Y202" t="s">
        <v>1561</v>
      </c>
      <c r="Z202" t="s">
        <v>0</v>
      </c>
      <c r="AA202">
        <v>0</v>
      </c>
      <c r="AB202" t="s">
        <v>6716</v>
      </c>
      <c r="AC202" s="4">
        <v>0</v>
      </c>
      <c r="AD202" s="5">
        <v>0</v>
      </c>
      <c r="AE202" s="6">
        <v>1709.75</v>
      </c>
    </row>
    <row r="203" spans="1:31" x14ac:dyDescent="0.25">
      <c r="A203">
        <v>177968</v>
      </c>
      <c r="B203" t="s">
        <v>2044</v>
      </c>
      <c r="D203">
        <v>2</v>
      </c>
      <c r="E203" t="s">
        <v>4472</v>
      </c>
      <c r="F203" t="s">
        <v>4473</v>
      </c>
      <c r="G203" t="s">
        <v>4474</v>
      </c>
      <c r="H203" t="s">
        <v>4475</v>
      </c>
      <c r="I203" t="s">
        <v>4476</v>
      </c>
      <c r="J203">
        <v>8541</v>
      </c>
      <c r="K203" t="s">
        <v>352</v>
      </c>
      <c r="L203" t="s">
        <v>20</v>
      </c>
      <c r="M203" t="s">
        <v>5</v>
      </c>
      <c r="N203" t="s">
        <v>4477</v>
      </c>
      <c r="O203" t="s">
        <v>0</v>
      </c>
      <c r="P203" s="3">
        <v>1464</v>
      </c>
      <c r="Q203" s="3">
        <v>2823</v>
      </c>
      <c r="R203" s="3">
        <v>4182</v>
      </c>
      <c r="S203" s="3">
        <v>16332</v>
      </c>
      <c r="T203" s="3">
        <v>16332</v>
      </c>
      <c r="U203" s="3">
        <v>16332</v>
      </c>
      <c r="V203" t="s">
        <v>46</v>
      </c>
      <c r="W203" t="s">
        <v>15</v>
      </c>
      <c r="X203">
        <v>12</v>
      </c>
      <c r="Y203">
        <v>18</v>
      </c>
      <c r="Z203" t="s">
        <v>0</v>
      </c>
      <c r="AA203">
        <v>0</v>
      </c>
      <c r="AB203" t="s">
        <v>6716</v>
      </c>
      <c r="AC203" s="4">
        <v>0</v>
      </c>
      <c r="AD203" s="5">
        <v>0</v>
      </c>
      <c r="AE203" s="6">
        <v>4083</v>
      </c>
    </row>
    <row r="204" spans="1:31" x14ac:dyDescent="0.25">
      <c r="A204">
        <v>105330</v>
      </c>
      <c r="B204" t="s">
        <v>38</v>
      </c>
      <c r="C204" t="s">
        <v>37</v>
      </c>
      <c r="D204">
        <v>1</v>
      </c>
      <c r="E204" t="s">
        <v>4487</v>
      </c>
      <c r="F204" t="s">
        <v>221</v>
      </c>
      <c r="G204" t="s">
        <v>4488</v>
      </c>
      <c r="H204" t="s">
        <v>4489</v>
      </c>
      <c r="I204" t="s">
        <v>4490</v>
      </c>
      <c r="J204">
        <v>23328</v>
      </c>
      <c r="K204" t="s">
        <v>7</v>
      </c>
      <c r="L204" t="s">
        <v>6</v>
      </c>
      <c r="M204" t="s">
        <v>5</v>
      </c>
      <c r="N204" t="s">
        <v>4491</v>
      </c>
      <c r="O204" t="s">
        <v>0</v>
      </c>
      <c r="P204" s="3">
        <v>2452</v>
      </c>
      <c r="Q204" s="3">
        <v>4582</v>
      </c>
      <c r="R204" s="3">
        <v>5340</v>
      </c>
      <c r="S204" s="3">
        <v>5382</v>
      </c>
      <c r="T204" s="3">
        <v>5382</v>
      </c>
      <c r="U204" s="3">
        <v>5382</v>
      </c>
      <c r="V204" t="s">
        <v>46</v>
      </c>
      <c r="W204" t="s">
        <v>15</v>
      </c>
      <c r="X204">
        <v>12</v>
      </c>
      <c r="Y204" t="s">
        <v>1</v>
      </c>
      <c r="Z204" t="s">
        <v>0</v>
      </c>
      <c r="AA204">
        <v>0</v>
      </c>
      <c r="AB204" t="s">
        <v>6716</v>
      </c>
      <c r="AC204" s="4">
        <v>0</v>
      </c>
      <c r="AD204" s="5">
        <v>0</v>
      </c>
      <c r="AE204" s="6">
        <v>1345.5</v>
      </c>
    </row>
    <row r="205" spans="1:31" x14ac:dyDescent="0.25">
      <c r="A205">
        <v>180461</v>
      </c>
      <c r="B205" t="s">
        <v>2037</v>
      </c>
      <c r="C205" t="s">
        <v>2036</v>
      </c>
      <c r="D205">
        <v>1</v>
      </c>
      <c r="E205" t="s">
        <v>4543</v>
      </c>
      <c r="F205" t="s">
        <v>4544</v>
      </c>
      <c r="G205" t="s">
        <v>4545</v>
      </c>
      <c r="H205" t="s">
        <v>4546</v>
      </c>
      <c r="I205" t="s">
        <v>4547</v>
      </c>
      <c r="J205">
        <v>13298</v>
      </c>
      <c r="K205" t="s">
        <v>7</v>
      </c>
      <c r="L205" t="s">
        <v>6</v>
      </c>
      <c r="M205" t="s">
        <v>5</v>
      </c>
      <c r="N205" t="s">
        <v>4549</v>
      </c>
      <c r="O205" t="s">
        <v>4550</v>
      </c>
      <c r="P205" s="3">
        <v>830.1</v>
      </c>
      <c r="Q205" s="3">
        <v>1572.6</v>
      </c>
      <c r="R205" s="3">
        <v>2700.95</v>
      </c>
      <c r="S205" s="3">
        <v>3443.45</v>
      </c>
      <c r="T205" s="3">
        <v>3443.45</v>
      </c>
      <c r="U205" s="3">
        <v>3443.45</v>
      </c>
      <c r="V205" t="s">
        <v>30</v>
      </c>
      <c r="W205" t="s">
        <v>15</v>
      </c>
      <c r="X205">
        <v>12</v>
      </c>
      <c r="Y205" t="s">
        <v>39</v>
      </c>
      <c r="Z205" t="s">
        <v>4548</v>
      </c>
      <c r="AA205">
        <v>0</v>
      </c>
      <c r="AB205" t="s">
        <v>6716</v>
      </c>
      <c r="AC205" s="4">
        <v>0</v>
      </c>
      <c r="AD205" s="5">
        <v>0</v>
      </c>
      <c r="AE205" s="6">
        <v>860.86250000000018</v>
      </c>
    </row>
    <row r="206" spans="1:31" x14ac:dyDescent="0.25">
      <c r="A206">
        <v>180489</v>
      </c>
      <c r="B206" t="s">
        <v>2037</v>
      </c>
      <c r="C206" t="s">
        <v>2036</v>
      </c>
      <c r="D206">
        <v>1</v>
      </c>
      <c r="E206" t="s">
        <v>4551</v>
      </c>
      <c r="F206" t="s">
        <v>4552</v>
      </c>
      <c r="G206" t="s">
        <v>4553</v>
      </c>
      <c r="H206" t="s">
        <v>4554</v>
      </c>
      <c r="I206" t="s">
        <v>4555</v>
      </c>
      <c r="J206">
        <v>11692</v>
      </c>
      <c r="K206" t="s">
        <v>7</v>
      </c>
      <c r="L206" t="s">
        <v>6</v>
      </c>
      <c r="M206" t="s">
        <v>5</v>
      </c>
      <c r="N206" t="s">
        <v>4556</v>
      </c>
      <c r="O206" t="s">
        <v>0</v>
      </c>
      <c r="P206" s="3">
        <v>764.62</v>
      </c>
      <c r="Q206" s="3">
        <v>1421.74</v>
      </c>
      <c r="R206" s="3">
        <v>2518.62</v>
      </c>
      <c r="S206" s="3">
        <v>3119.13</v>
      </c>
      <c r="T206" s="3">
        <v>3119.13</v>
      </c>
      <c r="U206" s="3">
        <v>3119.13</v>
      </c>
      <c r="V206" t="s">
        <v>46</v>
      </c>
      <c r="W206" t="s">
        <v>15</v>
      </c>
      <c r="X206">
        <v>12</v>
      </c>
      <c r="Y206" t="s">
        <v>1</v>
      </c>
      <c r="Z206" t="s">
        <v>0</v>
      </c>
      <c r="AA206">
        <v>0</v>
      </c>
      <c r="AB206" t="s">
        <v>6716</v>
      </c>
      <c r="AC206" s="4">
        <v>0</v>
      </c>
      <c r="AD206" s="5">
        <v>0</v>
      </c>
      <c r="AE206" s="6">
        <v>779.78250000000025</v>
      </c>
    </row>
    <row r="207" spans="1:31" x14ac:dyDescent="0.25">
      <c r="A207">
        <v>110510</v>
      </c>
      <c r="B207" t="s">
        <v>27</v>
      </c>
      <c r="C207" t="s">
        <v>163</v>
      </c>
      <c r="D207">
        <v>1</v>
      </c>
      <c r="E207" t="s">
        <v>4596</v>
      </c>
      <c r="F207" t="s">
        <v>3457</v>
      </c>
      <c r="G207" t="s">
        <v>4597</v>
      </c>
      <c r="H207" t="s">
        <v>4598</v>
      </c>
      <c r="I207" t="s">
        <v>4599</v>
      </c>
      <c r="J207">
        <v>16743</v>
      </c>
      <c r="K207" t="s">
        <v>88</v>
      </c>
      <c r="L207" t="s">
        <v>6</v>
      </c>
      <c r="M207" t="s">
        <v>5</v>
      </c>
      <c r="N207" t="s">
        <v>4600</v>
      </c>
      <c r="O207" t="s">
        <v>4601</v>
      </c>
      <c r="P207" s="3">
        <v>1541.37</v>
      </c>
      <c r="Q207" s="3">
        <v>1541.37</v>
      </c>
      <c r="R207" s="3">
        <v>2307.37</v>
      </c>
      <c r="S207" s="3">
        <v>2307.37</v>
      </c>
      <c r="T207" s="3">
        <v>2307.37</v>
      </c>
      <c r="U207" s="3">
        <v>2307.37</v>
      </c>
      <c r="V207" t="s">
        <v>46</v>
      </c>
      <c r="W207" t="s">
        <v>15</v>
      </c>
      <c r="X207">
        <v>6.1</v>
      </c>
      <c r="Y207" t="s">
        <v>1</v>
      </c>
      <c r="Z207" t="s">
        <v>0</v>
      </c>
      <c r="AA207">
        <v>0</v>
      </c>
      <c r="AB207" t="s">
        <v>6716</v>
      </c>
      <c r="AC207" s="4">
        <v>0</v>
      </c>
      <c r="AD207" s="5">
        <v>0</v>
      </c>
      <c r="AE207" s="6">
        <v>576.84249999999975</v>
      </c>
    </row>
    <row r="208" spans="1:31" x14ac:dyDescent="0.25">
      <c r="A208">
        <v>110529</v>
      </c>
      <c r="B208" t="s">
        <v>27</v>
      </c>
      <c r="C208" t="s">
        <v>163</v>
      </c>
      <c r="D208">
        <v>1</v>
      </c>
      <c r="E208" t="s">
        <v>4614</v>
      </c>
      <c r="F208" t="s">
        <v>61</v>
      </c>
      <c r="G208" t="s">
        <v>4615</v>
      </c>
      <c r="H208" t="s">
        <v>4616</v>
      </c>
      <c r="I208" t="s">
        <v>4617</v>
      </c>
      <c r="J208">
        <v>22395</v>
      </c>
      <c r="K208" t="s">
        <v>88</v>
      </c>
      <c r="L208" t="s">
        <v>6</v>
      </c>
      <c r="M208" t="s">
        <v>5</v>
      </c>
      <c r="N208" t="s">
        <v>4618</v>
      </c>
      <c r="O208" t="s">
        <v>0</v>
      </c>
      <c r="P208" s="3">
        <v>1584.48</v>
      </c>
      <c r="Q208" s="3">
        <v>1584.48</v>
      </c>
      <c r="R208" s="3">
        <v>2350.48</v>
      </c>
      <c r="S208" s="3">
        <v>2350.48</v>
      </c>
      <c r="T208" s="3">
        <v>2350.48</v>
      </c>
      <c r="U208" s="3">
        <v>2350.48</v>
      </c>
      <c r="V208" t="s">
        <v>30</v>
      </c>
      <c r="W208" t="s">
        <v>15</v>
      </c>
      <c r="X208">
        <v>6.1</v>
      </c>
      <c r="Y208" t="s">
        <v>4620</v>
      </c>
      <c r="Z208" t="s">
        <v>4619</v>
      </c>
      <c r="AA208">
        <v>0</v>
      </c>
      <c r="AB208" t="s">
        <v>6716</v>
      </c>
      <c r="AC208" s="4">
        <v>0</v>
      </c>
      <c r="AD208" s="5">
        <v>0</v>
      </c>
      <c r="AE208" s="6">
        <v>587.61999999999989</v>
      </c>
    </row>
    <row r="209" spans="1:31" x14ac:dyDescent="0.25">
      <c r="A209">
        <v>183044</v>
      </c>
      <c r="B209" t="s">
        <v>1973</v>
      </c>
      <c r="C209" t="s">
        <v>4621</v>
      </c>
      <c r="D209">
        <v>1</v>
      </c>
      <c r="E209" t="s">
        <v>4622</v>
      </c>
      <c r="F209" t="s">
        <v>1603</v>
      </c>
      <c r="G209" t="s">
        <v>4623</v>
      </c>
      <c r="H209" t="s">
        <v>4624</v>
      </c>
      <c r="I209" t="s">
        <v>4625</v>
      </c>
      <c r="J209">
        <v>12831</v>
      </c>
      <c r="K209" t="s">
        <v>7</v>
      </c>
      <c r="L209" t="s">
        <v>6</v>
      </c>
      <c r="M209" t="s">
        <v>5</v>
      </c>
      <c r="N209" t="s">
        <v>4626</v>
      </c>
      <c r="O209" t="s">
        <v>0</v>
      </c>
      <c r="P209" s="3">
        <v>1845</v>
      </c>
      <c r="Q209" s="3">
        <v>4423.5</v>
      </c>
      <c r="R209" s="3">
        <v>6223.5</v>
      </c>
      <c r="S209" s="3">
        <v>8812</v>
      </c>
      <c r="T209" s="3">
        <v>8812</v>
      </c>
      <c r="U209" s="3">
        <v>8812</v>
      </c>
      <c r="V209" t="s">
        <v>4627</v>
      </c>
      <c r="W209" t="s">
        <v>15</v>
      </c>
      <c r="X209">
        <v>12</v>
      </c>
      <c r="Y209">
        <v>20</v>
      </c>
      <c r="Z209" t="s">
        <v>0</v>
      </c>
      <c r="AA209">
        <v>0</v>
      </c>
      <c r="AB209" t="s">
        <v>6716</v>
      </c>
      <c r="AC209" s="4">
        <v>0</v>
      </c>
      <c r="AD209" s="5">
        <v>0</v>
      </c>
      <c r="AE209" s="6">
        <v>2203</v>
      </c>
    </row>
    <row r="210" spans="1:31" x14ac:dyDescent="0.25">
      <c r="A210">
        <v>110565</v>
      </c>
      <c r="B210" t="s">
        <v>27</v>
      </c>
      <c r="C210" t="s">
        <v>163</v>
      </c>
      <c r="D210">
        <v>1</v>
      </c>
      <c r="E210" t="s">
        <v>4628</v>
      </c>
      <c r="F210" t="s">
        <v>4629</v>
      </c>
      <c r="G210" t="s">
        <v>4630</v>
      </c>
      <c r="H210" t="s">
        <v>4631</v>
      </c>
      <c r="I210" t="s">
        <v>4632</v>
      </c>
      <c r="J210">
        <v>32726</v>
      </c>
      <c r="K210" t="s">
        <v>7</v>
      </c>
      <c r="L210" t="s">
        <v>6</v>
      </c>
      <c r="M210" t="s">
        <v>5</v>
      </c>
      <c r="N210" t="s">
        <v>4633</v>
      </c>
      <c r="O210" t="s">
        <v>0</v>
      </c>
      <c r="P210" s="3">
        <v>4262</v>
      </c>
      <c r="Q210" s="3">
        <v>4262</v>
      </c>
      <c r="R210" s="3">
        <v>6560</v>
      </c>
      <c r="S210" s="3">
        <v>6560</v>
      </c>
      <c r="T210" s="3">
        <v>6560</v>
      </c>
      <c r="U210" s="3">
        <v>6560</v>
      </c>
      <c r="V210" t="s">
        <v>46</v>
      </c>
      <c r="W210" t="s">
        <v>15</v>
      </c>
      <c r="X210">
        <v>0</v>
      </c>
      <c r="Y210" t="s">
        <v>1</v>
      </c>
      <c r="Z210" t="s">
        <v>0</v>
      </c>
      <c r="AA210">
        <v>0</v>
      </c>
      <c r="AB210" t="s">
        <v>6716</v>
      </c>
      <c r="AC210" s="4">
        <v>0</v>
      </c>
      <c r="AD210" s="5">
        <v>0</v>
      </c>
      <c r="AE210" s="6">
        <v>1640</v>
      </c>
    </row>
    <row r="211" spans="1:31" x14ac:dyDescent="0.25">
      <c r="A211">
        <v>110671</v>
      </c>
      <c r="B211" t="s">
        <v>27</v>
      </c>
      <c r="C211" t="s">
        <v>3781</v>
      </c>
      <c r="D211">
        <v>1</v>
      </c>
      <c r="E211" t="s">
        <v>4641</v>
      </c>
      <c r="F211" t="s">
        <v>4587</v>
      </c>
      <c r="G211" t="s">
        <v>4642</v>
      </c>
      <c r="H211" t="s">
        <v>4643</v>
      </c>
      <c r="I211" t="s">
        <v>4644</v>
      </c>
      <c r="J211">
        <v>18790</v>
      </c>
      <c r="K211" t="s">
        <v>88</v>
      </c>
      <c r="L211" t="s">
        <v>6</v>
      </c>
      <c r="M211" t="s">
        <v>5</v>
      </c>
      <c r="N211" t="s">
        <v>4646</v>
      </c>
      <c r="O211" t="s">
        <v>4647</v>
      </c>
      <c r="P211" s="3">
        <v>7298.11</v>
      </c>
      <c r="Q211" s="3">
        <v>7298.11</v>
      </c>
      <c r="R211" s="3">
        <v>7298.11</v>
      </c>
      <c r="S211" s="3">
        <v>9168.11</v>
      </c>
      <c r="T211" s="3">
        <v>9168.11</v>
      </c>
      <c r="U211" s="3">
        <v>9168.11</v>
      </c>
      <c r="V211" t="s">
        <v>46</v>
      </c>
      <c r="W211" t="s">
        <v>15</v>
      </c>
      <c r="X211">
        <v>11</v>
      </c>
      <c r="Y211" t="s">
        <v>1</v>
      </c>
      <c r="Z211" t="s">
        <v>4645</v>
      </c>
      <c r="AA211">
        <v>0</v>
      </c>
      <c r="AB211" t="s">
        <v>6716</v>
      </c>
      <c r="AC211" s="4">
        <v>0</v>
      </c>
      <c r="AD211" s="5">
        <v>0</v>
      </c>
      <c r="AE211" s="6">
        <v>2292.027500000002</v>
      </c>
    </row>
    <row r="212" spans="1:31" x14ac:dyDescent="0.25">
      <c r="A212">
        <v>184603</v>
      </c>
      <c r="B212" t="s">
        <v>1866</v>
      </c>
      <c r="D212">
        <v>2</v>
      </c>
      <c r="E212" t="s">
        <v>4648</v>
      </c>
      <c r="F212" t="s">
        <v>4649</v>
      </c>
      <c r="G212" t="s">
        <v>4650</v>
      </c>
      <c r="J212">
        <v>6051</v>
      </c>
      <c r="K212" t="s">
        <v>7</v>
      </c>
      <c r="L212" t="s">
        <v>20</v>
      </c>
      <c r="M212" t="s">
        <v>5</v>
      </c>
      <c r="N212" t="s">
        <v>4651</v>
      </c>
      <c r="O212" t="s">
        <v>0</v>
      </c>
      <c r="P212" s="3">
        <v>4855</v>
      </c>
      <c r="Q212" s="3">
        <v>8410</v>
      </c>
      <c r="R212" s="3">
        <v>11965</v>
      </c>
      <c r="S212" s="3">
        <v>19788</v>
      </c>
      <c r="T212" s="3">
        <v>19788</v>
      </c>
      <c r="U212" s="3">
        <v>19788</v>
      </c>
      <c r="V212" t="s">
        <v>30</v>
      </c>
      <c r="W212" t="s">
        <v>15</v>
      </c>
      <c r="X212">
        <v>12</v>
      </c>
      <c r="Y212">
        <v>18</v>
      </c>
      <c r="Z212" t="s">
        <v>0</v>
      </c>
      <c r="AA212">
        <v>0</v>
      </c>
      <c r="AB212" t="s">
        <v>6716</v>
      </c>
      <c r="AC212" s="4">
        <v>0</v>
      </c>
      <c r="AD212" s="5">
        <v>0</v>
      </c>
      <c r="AE212" s="6">
        <v>4947</v>
      </c>
    </row>
    <row r="213" spans="1:31" x14ac:dyDescent="0.25">
      <c r="A213">
        <v>185262</v>
      </c>
      <c r="B213" t="s">
        <v>1866</v>
      </c>
      <c r="D213">
        <v>1</v>
      </c>
      <c r="E213" t="s">
        <v>4658</v>
      </c>
      <c r="F213" t="s">
        <v>4659</v>
      </c>
      <c r="G213" t="s">
        <v>4660</v>
      </c>
      <c r="H213" t="s">
        <v>4661</v>
      </c>
      <c r="I213" t="s">
        <v>4662</v>
      </c>
      <c r="J213">
        <v>11987</v>
      </c>
      <c r="K213" t="s">
        <v>7</v>
      </c>
      <c r="L213" t="s">
        <v>6</v>
      </c>
      <c r="M213" t="s">
        <v>5</v>
      </c>
      <c r="N213" t="s">
        <v>4663</v>
      </c>
      <c r="O213" t="s">
        <v>0</v>
      </c>
      <c r="P213" s="3">
        <v>1359</v>
      </c>
      <c r="Q213" s="3">
        <v>2718</v>
      </c>
      <c r="R213" s="3">
        <v>4077</v>
      </c>
      <c r="S213" s="3">
        <v>5934.75</v>
      </c>
      <c r="T213" s="3">
        <v>5934.75</v>
      </c>
      <c r="U213" s="3">
        <v>5934.75</v>
      </c>
      <c r="V213" t="s">
        <v>46</v>
      </c>
      <c r="W213" t="s">
        <v>15</v>
      </c>
      <c r="X213">
        <v>12</v>
      </c>
      <c r="Y213">
        <v>19</v>
      </c>
      <c r="Z213" t="s">
        <v>0</v>
      </c>
      <c r="AA213">
        <v>0</v>
      </c>
      <c r="AB213" t="s">
        <v>6716</v>
      </c>
      <c r="AC213" s="4">
        <v>0</v>
      </c>
      <c r="AD213" s="5">
        <v>0</v>
      </c>
      <c r="AE213" s="6">
        <v>1483.6875</v>
      </c>
    </row>
    <row r="214" spans="1:31" x14ac:dyDescent="0.25">
      <c r="A214">
        <v>185590</v>
      </c>
      <c r="B214" t="s">
        <v>1866</v>
      </c>
      <c r="D214">
        <v>1</v>
      </c>
      <c r="E214" t="s">
        <v>4669</v>
      </c>
      <c r="F214" t="s">
        <v>4670</v>
      </c>
      <c r="G214" t="s">
        <v>4671</v>
      </c>
      <c r="H214" t="s">
        <v>4672</v>
      </c>
      <c r="I214" t="s">
        <v>4673</v>
      </c>
      <c r="J214">
        <v>15885</v>
      </c>
      <c r="K214" t="s">
        <v>7</v>
      </c>
      <c r="L214" t="s">
        <v>6</v>
      </c>
      <c r="M214" t="s">
        <v>5</v>
      </c>
      <c r="N214" t="s">
        <v>4674</v>
      </c>
      <c r="O214" t="s">
        <v>0</v>
      </c>
      <c r="P214" s="3">
        <v>1211.55</v>
      </c>
      <c r="Q214" s="3">
        <v>2423.1</v>
      </c>
      <c r="R214" s="3">
        <v>3634.65</v>
      </c>
      <c r="S214" s="3">
        <v>7731.64</v>
      </c>
      <c r="T214" s="3">
        <v>7731.64</v>
      </c>
      <c r="U214" s="3">
        <v>7731.64</v>
      </c>
      <c r="V214" t="s">
        <v>30</v>
      </c>
      <c r="W214" t="s">
        <v>15</v>
      </c>
      <c r="X214">
        <v>12</v>
      </c>
      <c r="Y214">
        <v>18</v>
      </c>
      <c r="Z214" t="s">
        <v>4675</v>
      </c>
      <c r="AA214">
        <v>0</v>
      </c>
      <c r="AB214" t="s">
        <v>6716</v>
      </c>
      <c r="AC214" s="4">
        <v>0</v>
      </c>
      <c r="AD214" s="5">
        <v>0</v>
      </c>
      <c r="AE214" s="6">
        <v>1932.9100000000008</v>
      </c>
    </row>
    <row r="215" spans="1:31" x14ac:dyDescent="0.25">
      <c r="A215">
        <v>185828</v>
      </c>
      <c r="B215" t="s">
        <v>1866</v>
      </c>
      <c r="D215">
        <v>1</v>
      </c>
      <c r="E215" t="s">
        <v>4682</v>
      </c>
      <c r="F215" t="s">
        <v>1490</v>
      </c>
      <c r="G215" t="s">
        <v>4683</v>
      </c>
      <c r="H215" t="s">
        <v>4684</v>
      </c>
      <c r="I215" t="s">
        <v>4685</v>
      </c>
      <c r="J215">
        <v>7550</v>
      </c>
      <c r="K215" t="s">
        <v>7</v>
      </c>
      <c r="L215" t="s">
        <v>6</v>
      </c>
      <c r="M215" t="s">
        <v>5</v>
      </c>
      <c r="N215" t="s">
        <v>4686</v>
      </c>
      <c r="O215" t="s">
        <v>0</v>
      </c>
      <c r="P215" s="3">
        <v>2965</v>
      </c>
      <c r="Q215" s="3">
        <v>4516</v>
      </c>
      <c r="R215" s="3">
        <v>6067</v>
      </c>
      <c r="S215" s="3">
        <v>8215</v>
      </c>
      <c r="T215" s="3">
        <v>8215</v>
      </c>
      <c r="U215" s="3">
        <v>8215</v>
      </c>
      <c r="V215" t="s">
        <v>30</v>
      </c>
      <c r="W215" t="s">
        <v>15</v>
      </c>
      <c r="X215">
        <v>12</v>
      </c>
      <c r="Y215">
        <v>19</v>
      </c>
      <c r="Z215" t="s">
        <v>0</v>
      </c>
      <c r="AA215">
        <v>0</v>
      </c>
      <c r="AB215" t="s">
        <v>6716</v>
      </c>
      <c r="AC215" s="4">
        <v>0</v>
      </c>
      <c r="AD215" s="5">
        <v>0</v>
      </c>
      <c r="AE215" s="6">
        <v>2053.75</v>
      </c>
    </row>
    <row r="216" spans="1:31" x14ac:dyDescent="0.25">
      <c r="A216">
        <v>186131</v>
      </c>
      <c r="B216" t="s">
        <v>1866</v>
      </c>
      <c r="D216">
        <v>2</v>
      </c>
      <c r="E216" t="s">
        <v>4700</v>
      </c>
      <c r="F216" t="s">
        <v>4701</v>
      </c>
      <c r="G216" t="s">
        <v>4702</v>
      </c>
      <c r="J216">
        <v>5391</v>
      </c>
      <c r="K216" t="s">
        <v>7</v>
      </c>
      <c r="L216" t="s">
        <v>20</v>
      </c>
      <c r="M216" t="s">
        <v>5</v>
      </c>
      <c r="N216" t="s">
        <v>4703</v>
      </c>
      <c r="O216" t="s">
        <v>0</v>
      </c>
      <c r="P216" s="3" t="s">
        <v>284</v>
      </c>
      <c r="Q216" s="3" t="s">
        <v>284</v>
      </c>
      <c r="R216" s="3" t="s">
        <v>284</v>
      </c>
      <c r="S216" s="3">
        <v>22660</v>
      </c>
      <c r="T216" s="3">
        <v>22660</v>
      </c>
      <c r="U216" s="3">
        <v>22660</v>
      </c>
      <c r="V216" t="s">
        <v>46</v>
      </c>
      <c r="W216" t="s">
        <v>15</v>
      </c>
      <c r="X216" t="s">
        <v>1</v>
      </c>
      <c r="Y216" t="s">
        <v>1</v>
      </c>
      <c r="Z216" t="s">
        <v>0</v>
      </c>
      <c r="AA216">
        <v>0</v>
      </c>
      <c r="AB216" t="s">
        <v>6716</v>
      </c>
      <c r="AC216" s="4">
        <v>0</v>
      </c>
      <c r="AD216" s="5">
        <v>0</v>
      </c>
      <c r="AE216" s="6">
        <v>5665</v>
      </c>
    </row>
    <row r="217" spans="1:31" x14ac:dyDescent="0.25">
      <c r="A217">
        <v>186399</v>
      </c>
      <c r="B217" t="s">
        <v>1866</v>
      </c>
      <c r="D217">
        <v>1</v>
      </c>
      <c r="E217" t="s">
        <v>4715</v>
      </c>
      <c r="F217" t="s">
        <v>1490</v>
      </c>
      <c r="G217" t="s">
        <v>4716</v>
      </c>
      <c r="H217" t="s">
        <v>4717</v>
      </c>
      <c r="I217" t="s">
        <v>4718</v>
      </c>
      <c r="J217">
        <v>7408</v>
      </c>
      <c r="K217" t="s">
        <v>7</v>
      </c>
      <c r="L217" t="s">
        <v>6</v>
      </c>
      <c r="M217" t="s">
        <v>5</v>
      </c>
      <c r="N217" t="s">
        <v>4719</v>
      </c>
      <c r="O217" t="s">
        <v>0</v>
      </c>
      <c r="P217" s="3">
        <v>1450</v>
      </c>
      <c r="Q217" s="3">
        <v>2551</v>
      </c>
      <c r="R217" s="3">
        <v>3652</v>
      </c>
      <c r="S217" s="3">
        <v>6753</v>
      </c>
      <c r="T217" s="3">
        <v>6753</v>
      </c>
      <c r="U217" s="3">
        <v>6753</v>
      </c>
      <c r="V217" t="s">
        <v>46</v>
      </c>
      <c r="W217" t="s">
        <v>15</v>
      </c>
      <c r="X217">
        <v>12</v>
      </c>
      <c r="Y217" t="s">
        <v>1</v>
      </c>
      <c r="Z217" t="s">
        <v>4720</v>
      </c>
      <c r="AA217">
        <v>0</v>
      </c>
      <c r="AB217" t="s">
        <v>6716</v>
      </c>
      <c r="AC217" s="4">
        <v>0</v>
      </c>
      <c r="AD217" s="5">
        <v>0</v>
      </c>
      <c r="AE217" s="6">
        <v>1688.25</v>
      </c>
    </row>
    <row r="218" spans="1:31" x14ac:dyDescent="0.25">
      <c r="A218">
        <v>186584</v>
      </c>
      <c r="B218" t="s">
        <v>1866</v>
      </c>
      <c r="D218">
        <v>2</v>
      </c>
      <c r="E218" t="s">
        <v>4721</v>
      </c>
      <c r="F218" t="s">
        <v>4722</v>
      </c>
      <c r="G218" t="s">
        <v>4723</v>
      </c>
      <c r="H218" t="s">
        <v>4724</v>
      </c>
      <c r="I218" t="s">
        <v>4725</v>
      </c>
      <c r="J218">
        <v>5817</v>
      </c>
      <c r="K218" t="s">
        <v>7</v>
      </c>
      <c r="L218" t="s">
        <v>20</v>
      </c>
      <c r="M218" t="s">
        <v>5</v>
      </c>
      <c r="N218" t="s">
        <v>4726</v>
      </c>
      <c r="O218" t="s">
        <v>0</v>
      </c>
      <c r="P218" s="3">
        <v>3917</v>
      </c>
      <c r="Q218" s="3">
        <v>7307</v>
      </c>
      <c r="R218" s="3">
        <v>10697</v>
      </c>
      <c r="S218" s="3">
        <v>19929</v>
      </c>
      <c r="T218" s="3">
        <v>19929</v>
      </c>
      <c r="U218" s="3">
        <v>19929</v>
      </c>
      <c r="V218" t="s">
        <v>30</v>
      </c>
      <c r="W218" t="s">
        <v>29</v>
      </c>
      <c r="X218">
        <v>12</v>
      </c>
      <c r="Y218">
        <v>18</v>
      </c>
      <c r="Z218" t="s">
        <v>4727</v>
      </c>
      <c r="AA218">
        <v>0</v>
      </c>
      <c r="AB218" t="s">
        <v>6716</v>
      </c>
      <c r="AC218" s="4">
        <v>0</v>
      </c>
      <c r="AD218" s="5">
        <v>0</v>
      </c>
      <c r="AE218" s="6">
        <v>4982.25</v>
      </c>
    </row>
    <row r="219" spans="1:31" x14ac:dyDescent="0.25">
      <c r="A219">
        <v>186876</v>
      </c>
      <c r="B219" t="s">
        <v>1866</v>
      </c>
      <c r="D219">
        <v>1</v>
      </c>
      <c r="E219" t="s">
        <v>4739</v>
      </c>
      <c r="F219" t="s">
        <v>4740</v>
      </c>
      <c r="G219" t="s">
        <v>4741</v>
      </c>
      <c r="H219" t="s">
        <v>4742</v>
      </c>
      <c r="I219" t="s">
        <v>4743</v>
      </c>
      <c r="J219">
        <v>7714</v>
      </c>
      <c r="K219" t="s">
        <v>7</v>
      </c>
      <c r="L219" t="s">
        <v>6</v>
      </c>
      <c r="M219" t="s">
        <v>5</v>
      </c>
      <c r="N219" t="s">
        <v>4745</v>
      </c>
      <c r="O219" t="s">
        <v>4744</v>
      </c>
      <c r="P219" s="3">
        <v>1509</v>
      </c>
      <c r="Q219" s="3">
        <v>3018</v>
      </c>
      <c r="R219" s="3">
        <v>4526</v>
      </c>
      <c r="S219" s="3">
        <v>6538.14</v>
      </c>
      <c r="T219" s="3">
        <v>6538.14</v>
      </c>
      <c r="U219" s="3">
        <v>6538.14</v>
      </c>
      <c r="V219" t="s">
        <v>46</v>
      </c>
      <c r="W219" t="s">
        <v>15</v>
      </c>
      <c r="X219">
        <v>12</v>
      </c>
      <c r="Y219">
        <v>20</v>
      </c>
      <c r="Z219" t="s">
        <v>0</v>
      </c>
      <c r="AA219">
        <v>0</v>
      </c>
      <c r="AB219" t="s">
        <v>6716</v>
      </c>
      <c r="AC219" s="4">
        <v>0</v>
      </c>
      <c r="AD219" s="5">
        <v>0</v>
      </c>
      <c r="AE219" s="6">
        <v>1634.5349999999999</v>
      </c>
    </row>
    <row r="220" spans="1:31" x14ac:dyDescent="0.25">
      <c r="A220">
        <v>187198</v>
      </c>
      <c r="B220" t="s">
        <v>1866</v>
      </c>
      <c r="D220">
        <v>4</v>
      </c>
      <c r="E220" t="s">
        <v>4751</v>
      </c>
      <c r="F220" t="s">
        <v>4752</v>
      </c>
      <c r="G220" t="s">
        <v>4753</v>
      </c>
      <c r="H220" t="s">
        <v>4754</v>
      </c>
      <c r="I220" t="s">
        <v>4755</v>
      </c>
      <c r="J220">
        <v>11781</v>
      </c>
      <c r="K220" t="s">
        <v>7</v>
      </c>
      <c r="L220" t="s">
        <v>6</v>
      </c>
      <c r="M220" t="s">
        <v>5</v>
      </c>
      <c r="N220" t="s">
        <v>4756</v>
      </c>
      <c r="O220" t="s">
        <v>0</v>
      </c>
      <c r="P220" s="3">
        <v>551.25</v>
      </c>
      <c r="Q220" s="3">
        <v>1102.5</v>
      </c>
      <c r="R220" s="3">
        <v>1653.75</v>
      </c>
      <c r="S220" s="3">
        <v>2310</v>
      </c>
      <c r="T220" s="3">
        <v>2310</v>
      </c>
      <c r="U220" s="3">
        <v>2310</v>
      </c>
      <c r="V220" t="s">
        <v>46</v>
      </c>
      <c r="W220" t="s">
        <v>15</v>
      </c>
      <c r="X220">
        <v>12</v>
      </c>
      <c r="Y220">
        <v>18</v>
      </c>
      <c r="Z220" t="s">
        <v>4757</v>
      </c>
      <c r="AA220">
        <v>0</v>
      </c>
      <c r="AB220" t="s">
        <v>6716</v>
      </c>
      <c r="AC220" s="4">
        <v>0</v>
      </c>
      <c r="AD220" s="5">
        <v>0</v>
      </c>
      <c r="AE220" s="6">
        <v>577.5</v>
      </c>
    </row>
    <row r="221" spans="1:31" x14ac:dyDescent="0.25">
      <c r="A221">
        <v>188429</v>
      </c>
      <c r="B221" t="s">
        <v>1631</v>
      </c>
      <c r="D221">
        <v>2</v>
      </c>
      <c r="E221" t="s">
        <v>4775</v>
      </c>
      <c r="F221" t="s">
        <v>4776</v>
      </c>
      <c r="G221" t="s">
        <v>4777</v>
      </c>
      <c r="H221" t="s">
        <v>4778</v>
      </c>
      <c r="I221" t="s">
        <v>4779</v>
      </c>
      <c r="J221">
        <v>5071</v>
      </c>
      <c r="K221" t="s">
        <v>7</v>
      </c>
      <c r="L221" t="s">
        <v>20</v>
      </c>
      <c r="M221" t="s">
        <v>5</v>
      </c>
      <c r="N221" t="s">
        <v>4780</v>
      </c>
      <c r="O221" t="s">
        <v>0</v>
      </c>
      <c r="P221" s="3">
        <v>3898</v>
      </c>
      <c r="Q221" s="3">
        <v>7018</v>
      </c>
      <c r="R221" s="3">
        <v>10138</v>
      </c>
      <c r="S221" s="3">
        <v>18185</v>
      </c>
      <c r="T221" s="3">
        <v>18185</v>
      </c>
      <c r="U221" s="3">
        <v>19225</v>
      </c>
      <c r="V221" t="s">
        <v>4781</v>
      </c>
      <c r="W221" t="s">
        <v>15</v>
      </c>
      <c r="X221">
        <v>12</v>
      </c>
      <c r="Y221">
        <v>17</v>
      </c>
      <c r="Z221" t="s">
        <v>0</v>
      </c>
      <c r="AA221">
        <v>0</v>
      </c>
      <c r="AB221" t="s">
        <v>6716</v>
      </c>
      <c r="AC221" s="4">
        <v>0</v>
      </c>
      <c r="AD221" s="5">
        <v>0</v>
      </c>
      <c r="AE221" s="6">
        <v>4546.25</v>
      </c>
    </row>
    <row r="222" spans="1:31" x14ac:dyDescent="0.25">
      <c r="A222">
        <v>190521</v>
      </c>
      <c r="B222" t="s">
        <v>1631</v>
      </c>
      <c r="C222" t="s">
        <v>1787</v>
      </c>
      <c r="D222">
        <v>4</v>
      </c>
      <c r="E222" t="s">
        <v>4793</v>
      </c>
      <c r="F222" t="s">
        <v>1732</v>
      </c>
      <c r="G222" t="s">
        <v>4794</v>
      </c>
      <c r="H222" t="s">
        <v>4795</v>
      </c>
      <c r="I222" t="s">
        <v>4796</v>
      </c>
      <c r="J222">
        <v>26606</v>
      </c>
      <c r="K222" t="s">
        <v>7</v>
      </c>
      <c r="L222" t="s">
        <v>6</v>
      </c>
      <c r="M222" t="s">
        <v>5</v>
      </c>
      <c r="N222" t="s">
        <v>4797</v>
      </c>
      <c r="O222" t="s">
        <v>0</v>
      </c>
      <c r="P222" s="3">
        <v>795.95</v>
      </c>
      <c r="Q222" s="3">
        <v>1425.95</v>
      </c>
      <c r="R222" s="3">
        <v>2055.9499999999998</v>
      </c>
      <c r="S222" s="3">
        <v>2649</v>
      </c>
      <c r="T222" s="3">
        <v>2649</v>
      </c>
      <c r="U222" s="3">
        <v>2649</v>
      </c>
      <c r="V222" t="s">
        <v>46</v>
      </c>
      <c r="W222" t="s">
        <v>15</v>
      </c>
      <c r="X222">
        <v>12</v>
      </c>
      <c r="Y222">
        <v>18</v>
      </c>
      <c r="Z222" t="s">
        <v>0</v>
      </c>
      <c r="AA222">
        <v>0</v>
      </c>
      <c r="AB222" t="s">
        <v>6716</v>
      </c>
      <c r="AC222" s="4">
        <v>0</v>
      </c>
      <c r="AD222" s="5">
        <v>0</v>
      </c>
      <c r="AE222" s="6">
        <v>662.25</v>
      </c>
    </row>
    <row r="223" spans="1:31" x14ac:dyDescent="0.25">
      <c r="A223">
        <v>190530</v>
      </c>
      <c r="B223" t="s">
        <v>1631</v>
      </c>
      <c r="C223" t="s">
        <v>1787</v>
      </c>
      <c r="D223">
        <v>4</v>
      </c>
      <c r="E223" t="s">
        <v>4805</v>
      </c>
      <c r="F223" t="s">
        <v>1754</v>
      </c>
      <c r="G223" t="s">
        <v>4806</v>
      </c>
      <c r="J223">
        <v>11506</v>
      </c>
      <c r="K223" t="s">
        <v>7</v>
      </c>
      <c r="L223" t="s">
        <v>6</v>
      </c>
      <c r="M223" t="s">
        <v>5</v>
      </c>
      <c r="N223" t="s">
        <v>4807</v>
      </c>
      <c r="O223" t="s">
        <v>0</v>
      </c>
      <c r="P223" s="3">
        <v>630</v>
      </c>
      <c r="Q223" s="3">
        <v>1260</v>
      </c>
      <c r="R223" s="3">
        <v>1890</v>
      </c>
      <c r="S223" s="3">
        <v>2400</v>
      </c>
      <c r="T223" s="3">
        <v>2400</v>
      </c>
      <c r="U223" s="3">
        <v>2400</v>
      </c>
      <c r="V223" t="s">
        <v>46</v>
      </c>
      <c r="W223" t="s">
        <v>15</v>
      </c>
      <c r="X223">
        <v>12</v>
      </c>
      <c r="Y223" t="s">
        <v>1</v>
      </c>
      <c r="Z223" t="s">
        <v>0</v>
      </c>
      <c r="AA223">
        <v>0</v>
      </c>
      <c r="AB223" t="s">
        <v>6716</v>
      </c>
      <c r="AC223" s="4">
        <v>0</v>
      </c>
      <c r="AD223" s="5">
        <v>0</v>
      </c>
      <c r="AE223" s="6">
        <v>600</v>
      </c>
    </row>
    <row r="224" spans="1:31" x14ac:dyDescent="0.25">
      <c r="A224">
        <v>190549</v>
      </c>
      <c r="B224" t="s">
        <v>1631</v>
      </c>
      <c r="C224" t="s">
        <v>1787</v>
      </c>
      <c r="D224">
        <v>1</v>
      </c>
      <c r="E224" t="s">
        <v>4808</v>
      </c>
      <c r="F224" t="s">
        <v>1800</v>
      </c>
      <c r="G224" t="s">
        <v>4809</v>
      </c>
      <c r="J224">
        <v>14115</v>
      </c>
      <c r="K224" t="s">
        <v>7</v>
      </c>
      <c r="L224" t="s">
        <v>6</v>
      </c>
      <c r="M224" t="s">
        <v>5</v>
      </c>
      <c r="N224" t="s">
        <v>4810</v>
      </c>
      <c r="O224" t="s">
        <v>0</v>
      </c>
      <c r="P224" s="3">
        <v>967</v>
      </c>
      <c r="Q224" s="3">
        <v>1792</v>
      </c>
      <c r="R224" s="3">
        <v>2617</v>
      </c>
      <c r="S224" s="3">
        <v>3368.5</v>
      </c>
      <c r="T224" s="3">
        <v>3368.5</v>
      </c>
      <c r="U224" s="3">
        <v>3368.5</v>
      </c>
      <c r="V224" t="s">
        <v>46</v>
      </c>
      <c r="W224" t="s">
        <v>15</v>
      </c>
      <c r="X224">
        <v>12</v>
      </c>
      <c r="Y224" t="s">
        <v>1</v>
      </c>
      <c r="Z224" t="s">
        <v>0</v>
      </c>
      <c r="AA224">
        <v>0</v>
      </c>
      <c r="AB224" t="s">
        <v>6716</v>
      </c>
      <c r="AC224" s="4">
        <v>0</v>
      </c>
      <c r="AD224" s="5">
        <v>0</v>
      </c>
      <c r="AE224" s="6">
        <v>842.125</v>
      </c>
    </row>
    <row r="225" spans="1:31" x14ac:dyDescent="0.25">
      <c r="A225">
        <v>117946</v>
      </c>
      <c r="B225" t="s">
        <v>27</v>
      </c>
      <c r="D225">
        <v>2</v>
      </c>
      <c r="E225" t="s">
        <v>4811</v>
      </c>
      <c r="F225" t="s">
        <v>3444</v>
      </c>
      <c r="G225" t="s">
        <v>4812</v>
      </c>
      <c r="H225" t="s">
        <v>4813</v>
      </c>
      <c r="I225" t="s">
        <v>4814</v>
      </c>
      <c r="J225">
        <v>6184</v>
      </c>
      <c r="K225" t="s">
        <v>7</v>
      </c>
      <c r="L225" t="s">
        <v>20</v>
      </c>
      <c r="M225" t="s">
        <v>5</v>
      </c>
      <c r="N225" t="s">
        <v>4815</v>
      </c>
      <c r="O225" t="s">
        <v>0</v>
      </c>
      <c r="P225" s="3">
        <v>5912</v>
      </c>
      <c r="Q225" s="3">
        <v>11030</v>
      </c>
      <c r="R225" s="3">
        <v>16148</v>
      </c>
      <c r="S225" s="3">
        <v>21231.5</v>
      </c>
      <c r="T225" s="3">
        <v>21231.5</v>
      </c>
      <c r="U225" s="3">
        <v>21231.5</v>
      </c>
      <c r="V225" t="s">
        <v>4816</v>
      </c>
      <c r="W225" t="s">
        <v>15</v>
      </c>
      <c r="X225">
        <v>12</v>
      </c>
      <c r="Y225" t="s">
        <v>1</v>
      </c>
      <c r="Z225" t="s">
        <v>0</v>
      </c>
      <c r="AA225">
        <v>0</v>
      </c>
      <c r="AB225" t="s">
        <v>6716</v>
      </c>
      <c r="AC225" s="4">
        <v>0</v>
      </c>
      <c r="AD225" s="5">
        <v>0</v>
      </c>
      <c r="AE225" s="6">
        <v>5307.875</v>
      </c>
    </row>
    <row r="226" spans="1:31" x14ac:dyDescent="0.25">
      <c r="A226">
        <v>190567</v>
      </c>
      <c r="B226" t="s">
        <v>1631</v>
      </c>
      <c r="C226" t="s">
        <v>1787</v>
      </c>
      <c r="D226">
        <v>1</v>
      </c>
      <c r="E226" t="s">
        <v>4817</v>
      </c>
      <c r="F226" t="s">
        <v>1732</v>
      </c>
      <c r="G226" t="s">
        <v>4818</v>
      </c>
      <c r="J226">
        <v>12893</v>
      </c>
      <c r="K226" t="s">
        <v>7</v>
      </c>
      <c r="L226" t="s">
        <v>6</v>
      </c>
      <c r="M226" t="s">
        <v>5</v>
      </c>
      <c r="N226" t="s">
        <v>4819</v>
      </c>
      <c r="O226" t="s">
        <v>0</v>
      </c>
      <c r="P226" s="3">
        <v>943.95</v>
      </c>
      <c r="Q226" s="3">
        <v>1768.95</v>
      </c>
      <c r="R226" s="3">
        <v>2593.9499999999998</v>
      </c>
      <c r="S226" s="3">
        <v>3369.95</v>
      </c>
      <c r="T226" s="3">
        <v>3369.95</v>
      </c>
      <c r="U226" s="3">
        <v>3369.95</v>
      </c>
      <c r="V226" t="s">
        <v>30</v>
      </c>
      <c r="W226" t="s">
        <v>15</v>
      </c>
      <c r="X226">
        <v>12</v>
      </c>
      <c r="Y226">
        <v>18</v>
      </c>
      <c r="Z226" t="s">
        <v>0</v>
      </c>
      <c r="AA226">
        <v>0</v>
      </c>
      <c r="AB226" t="s">
        <v>6716</v>
      </c>
      <c r="AC226" s="4">
        <v>0</v>
      </c>
      <c r="AD226" s="5">
        <v>0</v>
      </c>
      <c r="AE226" s="6">
        <v>842.48750000000018</v>
      </c>
    </row>
    <row r="227" spans="1:31" x14ac:dyDescent="0.25">
      <c r="A227">
        <v>190585</v>
      </c>
      <c r="B227" t="s">
        <v>1631</v>
      </c>
      <c r="C227" t="s">
        <v>1787</v>
      </c>
      <c r="D227">
        <v>4</v>
      </c>
      <c r="E227" t="s">
        <v>4826</v>
      </c>
      <c r="F227" t="s">
        <v>1754</v>
      </c>
      <c r="G227" t="s">
        <v>4827</v>
      </c>
      <c r="H227" t="s">
        <v>4828</v>
      </c>
      <c r="I227" t="s">
        <v>4829</v>
      </c>
      <c r="J227">
        <v>6985</v>
      </c>
      <c r="K227" t="s">
        <v>7</v>
      </c>
      <c r="L227" t="s">
        <v>6</v>
      </c>
      <c r="M227" t="s">
        <v>5</v>
      </c>
      <c r="N227" t="s">
        <v>4830</v>
      </c>
      <c r="O227" t="s">
        <v>0</v>
      </c>
      <c r="P227" s="3">
        <v>740.2</v>
      </c>
      <c r="Q227" s="3">
        <v>1367.2</v>
      </c>
      <c r="R227" s="3">
        <v>1997.2</v>
      </c>
      <c r="S227" s="3">
        <v>2603.1999999999998</v>
      </c>
      <c r="T227" s="3">
        <v>2603.1999999999998</v>
      </c>
      <c r="U227" s="3">
        <v>2603.1999999999998</v>
      </c>
      <c r="V227" t="s">
        <v>46</v>
      </c>
      <c r="W227" t="s">
        <v>15</v>
      </c>
      <c r="X227">
        <v>12</v>
      </c>
      <c r="Y227">
        <v>18</v>
      </c>
      <c r="Z227" t="s">
        <v>0</v>
      </c>
      <c r="AA227">
        <v>0</v>
      </c>
      <c r="AB227" t="s">
        <v>6716</v>
      </c>
      <c r="AC227" s="4">
        <v>0</v>
      </c>
      <c r="AD227" s="5">
        <v>0</v>
      </c>
      <c r="AE227" s="6">
        <v>650.80000000000018</v>
      </c>
    </row>
    <row r="228" spans="1:31" x14ac:dyDescent="0.25">
      <c r="A228">
        <v>190594</v>
      </c>
      <c r="B228" t="s">
        <v>1631</v>
      </c>
      <c r="C228" t="s">
        <v>1787</v>
      </c>
      <c r="D228">
        <v>1</v>
      </c>
      <c r="E228" t="s">
        <v>4839</v>
      </c>
      <c r="F228" t="s">
        <v>1732</v>
      </c>
      <c r="G228" t="s">
        <v>4840</v>
      </c>
      <c r="H228" t="s">
        <v>4841</v>
      </c>
      <c r="I228" t="s">
        <v>4842</v>
      </c>
      <c r="J228">
        <v>16879</v>
      </c>
      <c r="K228" t="s">
        <v>7</v>
      </c>
      <c r="L228" t="s">
        <v>6</v>
      </c>
      <c r="M228" t="s">
        <v>5</v>
      </c>
      <c r="N228" t="s">
        <v>4843</v>
      </c>
      <c r="O228" t="s">
        <v>4844</v>
      </c>
      <c r="P228" s="3">
        <v>957.55</v>
      </c>
      <c r="Q228" s="3">
        <v>1782.55</v>
      </c>
      <c r="R228" s="3">
        <v>2607.5500000000002</v>
      </c>
      <c r="S228" s="3">
        <v>3390.1</v>
      </c>
      <c r="T228" s="3">
        <v>3390.1</v>
      </c>
      <c r="U228" s="3">
        <v>3390.1</v>
      </c>
      <c r="V228" t="s">
        <v>46</v>
      </c>
      <c r="W228" t="s">
        <v>15</v>
      </c>
      <c r="X228">
        <v>12</v>
      </c>
      <c r="Y228">
        <v>18</v>
      </c>
      <c r="Z228" t="s">
        <v>0</v>
      </c>
      <c r="AA228">
        <v>0</v>
      </c>
      <c r="AB228" t="s">
        <v>6716</v>
      </c>
      <c r="AC228" s="4">
        <v>0</v>
      </c>
      <c r="AD228" s="5">
        <v>0</v>
      </c>
      <c r="AE228" s="6">
        <v>847.52500000000009</v>
      </c>
    </row>
    <row r="229" spans="1:31" x14ac:dyDescent="0.25">
      <c r="A229">
        <v>190619</v>
      </c>
      <c r="B229" t="s">
        <v>1631</v>
      </c>
      <c r="C229" t="s">
        <v>1787</v>
      </c>
      <c r="D229">
        <v>4</v>
      </c>
      <c r="E229" t="s">
        <v>4852</v>
      </c>
      <c r="F229" t="s">
        <v>1800</v>
      </c>
      <c r="G229" t="s">
        <v>4853</v>
      </c>
      <c r="H229" t="s">
        <v>4854</v>
      </c>
      <c r="I229" t="s">
        <v>4855</v>
      </c>
      <c r="J229">
        <v>17758</v>
      </c>
      <c r="K229" t="s">
        <v>7</v>
      </c>
      <c r="L229" t="s">
        <v>6</v>
      </c>
      <c r="M229" t="s">
        <v>5</v>
      </c>
      <c r="N229" t="s">
        <v>4856</v>
      </c>
      <c r="O229" t="s">
        <v>0</v>
      </c>
      <c r="P229" s="3">
        <v>751.45</v>
      </c>
      <c r="Q229" s="3">
        <v>1381.45</v>
      </c>
      <c r="R229" s="3">
        <v>2011.45</v>
      </c>
      <c r="S229" s="3">
        <v>2626.45</v>
      </c>
      <c r="T229" s="3">
        <v>2626.45</v>
      </c>
      <c r="U229" s="3">
        <v>2626.45</v>
      </c>
      <c r="V229" t="s">
        <v>46</v>
      </c>
      <c r="W229" t="s">
        <v>15</v>
      </c>
      <c r="X229">
        <v>12</v>
      </c>
      <c r="Y229">
        <v>18</v>
      </c>
      <c r="Z229" t="s">
        <v>0</v>
      </c>
      <c r="AA229">
        <v>0</v>
      </c>
      <c r="AB229" t="s">
        <v>6716</v>
      </c>
      <c r="AC229" s="4">
        <v>0</v>
      </c>
      <c r="AD229" s="5">
        <v>0</v>
      </c>
      <c r="AE229" s="6">
        <v>656.61250000000018</v>
      </c>
    </row>
    <row r="230" spans="1:31" x14ac:dyDescent="0.25">
      <c r="A230">
        <v>190628</v>
      </c>
      <c r="B230" t="s">
        <v>1631</v>
      </c>
      <c r="C230" t="s">
        <v>1787</v>
      </c>
      <c r="D230">
        <v>4</v>
      </c>
      <c r="E230" t="s">
        <v>4857</v>
      </c>
      <c r="F230" t="s">
        <v>4858</v>
      </c>
      <c r="G230" t="s">
        <v>4859</v>
      </c>
      <c r="J230">
        <v>20231</v>
      </c>
      <c r="K230" t="s">
        <v>7</v>
      </c>
      <c r="L230" t="s">
        <v>6</v>
      </c>
      <c r="M230" t="s">
        <v>5</v>
      </c>
      <c r="N230" t="s">
        <v>4860</v>
      </c>
      <c r="O230" t="s">
        <v>0</v>
      </c>
      <c r="P230" s="3">
        <v>734.95</v>
      </c>
      <c r="Q230" s="3">
        <v>1365.95</v>
      </c>
      <c r="R230" s="3">
        <v>1994.95</v>
      </c>
      <c r="S230" s="3">
        <v>2608.4499999999998</v>
      </c>
      <c r="T230" s="3">
        <v>2608.4499999999998</v>
      </c>
      <c r="U230" s="3">
        <v>2608.4499999999998</v>
      </c>
      <c r="V230" t="s">
        <v>46</v>
      </c>
      <c r="W230" t="s">
        <v>15</v>
      </c>
      <c r="X230">
        <v>12</v>
      </c>
      <c r="Y230" t="s">
        <v>1</v>
      </c>
      <c r="Z230" t="s">
        <v>0</v>
      </c>
      <c r="AA230">
        <v>0</v>
      </c>
      <c r="AB230" t="s">
        <v>6716</v>
      </c>
      <c r="AC230" s="4">
        <v>0</v>
      </c>
      <c r="AD230" s="5">
        <v>0</v>
      </c>
      <c r="AE230" s="6">
        <v>652.11250000000018</v>
      </c>
    </row>
    <row r="231" spans="1:31" x14ac:dyDescent="0.25">
      <c r="A231">
        <v>190673</v>
      </c>
      <c r="B231" t="s">
        <v>1631</v>
      </c>
      <c r="C231" t="s">
        <v>1787</v>
      </c>
      <c r="D231">
        <v>4</v>
      </c>
      <c r="E231" t="s">
        <v>4867</v>
      </c>
      <c r="F231" t="s">
        <v>4868</v>
      </c>
      <c r="G231" t="s">
        <v>4869</v>
      </c>
      <c r="J231">
        <v>16182</v>
      </c>
      <c r="K231" t="s">
        <v>7</v>
      </c>
      <c r="L231" t="s">
        <v>6</v>
      </c>
      <c r="M231" t="s">
        <v>5</v>
      </c>
      <c r="N231" t="s">
        <v>4870</v>
      </c>
      <c r="O231" t="s">
        <v>0</v>
      </c>
      <c r="P231" s="3">
        <v>735.98</v>
      </c>
      <c r="Q231" s="3">
        <v>1365.98</v>
      </c>
      <c r="R231" s="3">
        <v>1995.98</v>
      </c>
      <c r="S231" s="3">
        <v>2604.3000000000002</v>
      </c>
      <c r="T231" s="3">
        <v>2604.3000000000002</v>
      </c>
      <c r="U231" s="3">
        <v>2604.3000000000002</v>
      </c>
      <c r="V231" t="s">
        <v>46</v>
      </c>
      <c r="W231" t="s">
        <v>15</v>
      </c>
      <c r="X231">
        <v>12</v>
      </c>
      <c r="Y231" t="s">
        <v>1</v>
      </c>
      <c r="Z231" t="s">
        <v>0</v>
      </c>
      <c r="AA231">
        <v>0</v>
      </c>
      <c r="AB231" t="s">
        <v>6716</v>
      </c>
      <c r="AC231" s="4">
        <v>0</v>
      </c>
      <c r="AD231" s="5">
        <v>0</v>
      </c>
      <c r="AE231" s="6">
        <v>651.07499999999982</v>
      </c>
    </row>
    <row r="232" spans="1:31" x14ac:dyDescent="0.25">
      <c r="A232">
        <v>191083</v>
      </c>
      <c r="B232" t="s">
        <v>1631</v>
      </c>
      <c r="C232" t="s">
        <v>1630</v>
      </c>
      <c r="D232">
        <v>4</v>
      </c>
      <c r="E232" t="s">
        <v>4881</v>
      </c>
      <c r="F232" t="s">
        <v>1699</v>
      </c>
      <c r="G232" t="s">
        <v>4882</v>
      </c>
      <c r="H232" t="s">
        <v>4883</v>
      </c>
      <c r="I232" t="s">
        <v>4884</v>
      </c>
      <c r="J232">
        <v>12733</v>
      </c>
      <c r="K232" t="s">
        <v>7</v>
      </c>
      <c r="L232" t="s">
        <v>6</v>
      </c>
      <c r="M232" t="s">
        <v>5</v>
      </c>
      <c r="N232" t="s">
        <v>4885</v>
      </c>
      <c r="O232" t="s">
        <v>0</v>
      </c>
      <c r="P232" s="3">
        <v>718</v>
      </c>
      <c r="Q232" s="3">
        <v>1369</v>
      </c>
      <c r="R232" s="3">
        <v>2020</v>
      </c>
      <c r="S232" s="3">
        <v>2704</v>
      </c>
      <c r="T232" s="3">
        <v>2704</v>
      </c>
      <c r="U232" s="3">
        <v>2704</v>
      </c>
      <c r="V232" t="s">
        <v>30</v>
      </c>
      <c r="W232" t="s">
        <v>15</v>
      </c>
      <c r="X232">
        <v>12</v>
      </c>
      <c r="Y232">
        <v>18</v>
      </c>
      <c r="Z232" t="s">
        <v>4886</v>
      </c>
      <c r="AA232">
        <v>0</v>
      </c>
      <c r="AB232" t="s">
        <v>6716</v>
      </c>
      <c r="AC232" s="4">
        <v>0</v>
      </c>
      <c r="AD232" s="5">
        <v>0</v>
      </c>
      <c r="AE232" s="6">
        <v>676</v>
      </c>
    </row>
    <row r="233" spans="1:31" x14ac:dyDescent="0.25">
      <c r="A233">
        <v>191241</v>
      </c>
      <c r="B233" t="s">
        <v>1631</v>
      </c>
      <c r="D233">
        <v>2</v>
      </c>
      <c r="E233" t="s">
        <v>4900</v>
      </c>
      <c r="F233" t="s">
        <v>1754</v>
      </c>
      <c r="G233" t="s">
        <v>4901</v>
      </c>
      <c r="H233" t="s">
        <v>4902</v>
      </c>
      <c r="I233" t="s">
        <v>4903</v>
      </c>
      <c r="J233">
        <v>8633</v>
      </c>
      <c r="K233" t="s">
        <v>7</v>
      </c>
      <c r="L233" t="s">
        <v>20</v>
      </c>
      <c r="M233" t="s">
        <v>5</v>
      </c>
      <c r="N233" t="s">
        <v>4905</v>
      </c>
      <c r="O233" t="s">
        <v>0</v>
      </c>
      <c r="P233" s="3">
        <v>5204</v>
      </c>
      <c r="Q233" s="3">
        <v>9989</v>
      </c>
      <c r="R233" s="3">
        <v>14774</v>
      </c>
      <c r="S233" s="3">
        <v>23925</v>
      </c>
      <c r="T233" s="3">
        <v>23925</v>
      </c>
      <c r="U233" s="3">
        <v>23925</v>
      </c>
      <c r="V233" t="s">
        <v>46</v>
      </c>
      <c r="W233" t="s">
        <v>15</v>
      </c>
      <c r="X233">
        <v>12</v>
      </c>
      <c r="Y233">
        <v>18</v>
      </c>
      <c r="Z233" t="s">
        <v>4904</v>
      </c>
      <c r="AA233">
        <v>0</v>
      </c>
      <c r="AB233" t="s">
        <v>6716</v>
      </c>
      <c r="AC233" s="4">
        <v>0</v>
      </c>
      <c r="AD233" s="5">
        <v>0</v>
      </c>
      <c r="AE233" s="6">
        <v>5981.25</v>
      </c>
    </row>
    <row r="234" spans="1:31" x14ac:dyDescent="0.25">
      <c r="A234">
        <v>191302</v>
      </c>
      <c r="B234" t="s">
        <v>1631</v>
      </c>
      <c r="C234" t="s">
        <v>1630</v>
      </c>
      <c r="D234">
        <v>4</v>
      </c>
      <c r="E234" t="s">
        <v>4913</v>
      </c>
      <c r="F234" t="s">
        <v>4914</v>
      </c>
      <c r="G234" t="s">
        <v>4915</v>
      </c>
      <c r="H234" t="s">
        <v>4916</v>
      </c>
      <c r="I234" t="s">
        <v>4917</v>
      </c>
      <c r="J234">
        <v>2589</v>
      </c>
      <c r="K234" t="s">
        <v>7</v>
      </c>
      <c r="L234" t="s">
        <v>6</v>
      </c>
      <c r="M234" t="s">
        <v>5</v>
      </c>
      <c r="N234" t="s">
        <v>4918</v>
      </c>
      <c r="O234" t="s">
        <v>0</v>
      </c>
      <c r="P234" s="3">
        <v>657</v>
      </c>
      <c r="Q234" s="3">
        <v>1206</v>
      </c>
      <c r="R234" s="3">
        <v>1812</v>
      </c>
      <c r="S234" s="3">
        <v>2280</v>
      </c>
      <c r="T234" s="3">
        <v>2280</v>
      </c>
      <c r="U234" s="3">
        <v>2280</v>
      </c>
      <c r="V234" t="s">
        <v>46</v>
      </c>
      <c r="W234" t="s">
        <v>15</v>
      </c>
      <c r="X234">
        <v>12</v>
      </c>
      <c r="Y234" t="s">
        <v>1</v>
      </c>
      <c r="Z234" t="s">
        <v>0</v>
      </c>
      <c r="AA234">
        <v>0</v>
      </c>
      <c r="AB234" t="s">
        <v>6716</v>
      </c>
      <c r="AC234" s="4">
        <v>0</v>
      </c>
      <c r="AD234" s="5">
        <v>0</v>
      </c>
      <c r="AE234" s="6">
        <v>570</v>
      </c>
    </row>
    <row r="235" spans="1:31" x14ac:dyDescent="0.25">
      <c r="A235">
        <v>191649</v>
      </c>
      <c r="B235" t="s">
        <v>1631</v>
      </c>
      <c r="D235">
        <v>2</v>
      </c>
      <c r="E235" t="s">
        <v>4924</v>
      </c>
      <c r="F235" t="s">
        <v>4925</v>
      </c>
      <c r="G235" t="s">
        <v>4926</v>
      </c>
      <c r="H235" t="s">
        <v>4927</v>
      </c>
      <c r="I235" t="s">
        <v>4928</v>
      </c>
      <c r="J235">
        <v>6904</v>
      </c>
      <c r="K235" t="s">
        <v>7</v>
      </c>
      <c r="L235" t="s">
        <v>20</v>
      </c>
      <c r="M235" t="s">
        <v>5</v>
      </c>
      <c r="N235" t="s">
        <v>4929</v>
      </c>
      <c r="O235" t="s">
        <v>0</v>
      </c>
      <c r="P235" s="3">
        <v>4295</v>
      </c>
      <c r="Q235" s="3">
        <v>8435</v>
      </c>
      <c r="R235" s="3">
        <v>12690</v>
      </c>
      <c r="S235" s="3">
        <v>21080</v>
      </c>
      <c r="T235" s="3">
        <v>21080</v>
      </c>
      <c r="U235" s="3">
        <v>22460</v>
      </c>
      <c r="V235" t="s">
        <v>30</v>
      </c>
      <c r="W235" t="s">
        <v>15</v>
      </c>
      <c r="X235">
        <v>12</v>
      </c>
      <c r="Y235">
        <v>17</v>
      </c>
      <c r="Z235" t="s">
        <v>4930</v>
      </c>
      <c r="AA235">
        <v>0</v>
      </c>
      <c r="AB235" t="s">
        <v>6716</v>
      </c>
      <c r="AC235" s="4">
        <v>0</v>
      </c>
      <c r="AD235" s="5">
        <v>0</v>
      </c>
      <c r="AE235" s="6">
        <v>5270</v>
      </c>
    </row>
    <row r="236" spans="1:31" x14ac:dyDescent="0.25">
      <c r="A236">
        <v>191719</v>
      </c>
      <c r="B236" t="s">
        <v>1631</v>
      </c>
      <c r="C236" t="s">
        <v>1630</v>
      </c>
      <c r="D236">
        <v>4</v>
      </c>
      <c r="E236" t="s">
        <v>4931</v>
      </c>
      <c r="F236" t="s">
        <v>4446</v>
      </c>
      <c r="G236" t="s">
        <v>4932</v>
      </c>
      <c r="H236" t="s">
        <v>4933</v>
      </c>
      <c r="I236" t="s">
        <v>4934</v>
      </c>
      <c r="J236">
        <v>12177</v>
      </c>
      <c r="K236" t="s">
        <v>7</v>
      </c>
      <c r="L236" t="s">
        <v>6</v>
      </c>
      <c r="M236" t="s">
        <v>5</v>
      </c>
      <c r="N236" t="s">
        <v>4935</v>
      </c>
      <c r="O236" t="s">
        <v>0</v>
      </c>
      <c r="P236" s="3">
        <v>706.25</v>
      </c>
      <c r="Q236" s="3">
        <v>1361</v>
      </c>
      <c r="R236" s="3">
        <v>2015.75</v>
      </c>
      <c r="S236" s="3">
        <v>2762.9</v>
      </c>
      <c r="T236" s="3">
        <v>2762.9</v>
      </c>
      <c r="U236" s="3">
        <v>2762.9</v>
      </c>
      <c r="V236" t="s">
        <v>46</v>
      </c>
      <c r="W236" t="s">
        <v>15</v>
      </c>
      <c r="X236">
        <v>12</v>
      </c>
      <c r="Y236" t="s">
        <v>1</v>
      </c>
      <c r="Z236" t="s">
        <v>0</v>
      </c>
      <c r="AA236">
        <v>0</v>
      </c>
      <c r="AB236" t="s">
        <v>6716</v>
      </c>
      <c r="AC236" s="4">
        <v>0</v>
      </c>
      <c r="AD236" s="5">
        <v>0</v>
      </c>
      <c r="AE236" s="6">
        <v>690.72499999999991</v>
      </c>
    </row>
    <row r="237" spans="1:31" x14ac:dyDescent="0.25">
      <c r="A237">
        <v>120883</v>
      </c>
      <c r="B237" t="s">
        <v>27</v>
      </c>
      <c r="D237">
        <v>2</v>
      </c>
      <c r="E237" t="s">
        <v>4936</v>
      </c>
      <c r="F237" t="s">
        <v>4937</v>
      </c>
      <c r="G237" t="s">
        <v>4938</v>
      </c>
      <c r="H237" t="s">
        <v>4939</v>
      </c>
      <c r="I237" t="s">
        <v>4940</v>
      </c>
      <c r="J237">
        <v>3810</v>
      </c>
      <c r="K237" t="s">
        <v>7</v>
      </c>
      <c r="L237" t="s">
        <v>20</v>
      </c>
      <c r="M237" t="s">
        <v>5</v>
      </c>
      <c r="N237" t="s">
        <v>4941</v>
      </c>
      <c r="O237" t="s">
        <v>0</v>
      </c>
      <c r="P237" s="3" t="s">
        <v>553</v>
      </c>
      <c r="Q237" s="3" t="s">
        <v>553</v>
      </c>
      <c r="R237" s="3" t="s">
        <v>553</v>
      </c>
      <c r="S237" s="3">
        <v>24910</v>
      </c>
      <c r="T237" s="3">
        <v>24910</v>
      </c>
      <c r="U237" s="3" t="s">
        <v>553</v>
      </c>
      <c r="V237" t="s">
        <v>46</v>
      </c>
      <c r="W237" t="s">
        <v>15</v>
      </c>
      <c r="X237">
        <v>12</v>
      </c>
      <c r="Y237">
        <v>17</v>
      </c>
      <c r="Z237" t="s">
        <v>4942</v>
      </c>
      <c r="AA237">
        <v>0</v>
      </c>
      <c r="AB237" t="s">
        <v>6716</v>
      </c>
      <c r="AC237" s="4">
        <v>0</v>
      </c>
      <c r="AD237" s="5">
        <v>0</v>
      </c>
      <c r="AE237" s="6">
        <v>6227.5</v>
      </c>
    </row>
    <row r="238" spans="1:31" x14ac:dyDescent="0.25">
      <c r="A238">
        <v>191968</v>
      </c>
      <c r="B238" t="s">
        <v>1631</v>
      </c>
      <c r="D238">
        <v>2</v>
      </c>
      <c r="E238" t="s">
        <v>4943</v>
      </c>
      <c r="F238" t="s">
        <v>4944</v>
      </c>
      <c r="G238" t="s">
        <v>4945</v>
      </c>
      <c r="H238" t="s">
        <v>4946</v>
      </c>
      <c r="I238" t="s">
        <v>4947</v>
      </c>
      <c r="J238">
        <v>6124</v>
      </c>
      <c r="K238" t="s">
        <v>7</v>
      </c>
      <c r="L238" t="s">
        <v>20</v>
      </c>
      <c r="M238" t="s">
        <v>5</v>
      </c>
      <c r="N238" t="s">
        <v>4948</v>
      </c>
      <c r="O238" t="s">
        <v>0</v>
      </c>
      <c r="P238" s="3">
        <v>4179</v>
      </c>
      <c r="Q238" s="3">
        <v>8358</v>
      </c>
      <c r="R238" s="3">
        <v>12537</v>
      </c>
      <c r="S238" s="3">
        <v>20888</v>
      </c>
      <c r="T238" s="3">
        <v>20888</v>
      </c>
      <c r="U238" s="3">
        <v>20888</v>
      </c>
      <c r="V238" t="s">
        <v>46</v>
      </c>
      <c r="W238" t="s">
        <v>15</v>
      </c>
      <c r="X238">
        <v>12</v>
      </c>
      <c r="Y238">
        <v>18</v>
      </c>
      <c r="Z238" t="s">
        <v>0</v>
      </c>
      <c r="AA238">
        <v>0</v>
      </c>
      <c r="AB238" t="s">
        <v>6716</v>
      </c>
      <c r="AC238" s="4">
        <v>0</v>
      </c>
      <c r="AD238" s="5">
        <v>0</v>
      </c>
      <c r="AE238" s="6">
        <v>5222</v>
      </c>
    </row>
    <row r="239" spans="1:31" x14ac:dyDescent="0.25">
      <c r="A239">
        <v>122436</v>
      </c>
      <c r="B239" t="s">
        <v>27</v>
      </c>
      <c r="D239">
        <v>2</v>
      </c>
      <c r="E239" t="s">
        <v>4980</v>
      </c>
      <c r="F239" t="s">
        <v>3520</v>
      </c>
      <c r="G239" t="s">
        <v>4981</v>
      </c>
      <c r="H239" t="s">
        <v>4982</v>
      </c>
      <c r="I239" t="s">
        <v>4983</v>
      </c>
      <c r="J239">
        <v>5741</v>
      </c>
      <c r="K239" t="s">
        <v>352</v>
      </c>
      <c r="L239" t="s">
        <v>20</v>
      </c>
      <c r="M239" t="s">
        <v>5</v>
      </c>
      <c r="N239" t="s">
        <v>4984</v>
      </c>
      <c r="O239" t="s">
        <v>0</v>
      </c>
      <c r="P239" s="3">
        <v>4872</v>
      </c>
      <c r="Q239" s="3">
        <v>9582</v>
      </c>
      <c r="R239" s="3">
        <v>14324</v>
      </c>
      <c r="S239" s="3">
        <v>23070</v>
      </c>
      <c r="T239" s="3">
        <v>23070</v>
      </c>
      <c r="U239" s="3">
        <v>23070</v>
      </c>
      <c r="V239" t="s">
        <v>46</v>
      </c>
      <c r="W239" t="s">
        <v>15</v>
      </c>
      <c r="X239">
        <v>12</v>
      </c>
      <c r="Y239">
        <v>18</v>
      </c>
      <c r="Z239" t="s">
        <v>0</v>
      </c>
      <c r="AA239">
        <v>0</v>
      </c>
      <c r="AB239" t="s">
        <v>6716</v>
      </c>
      <c r="AC239" s="4">
        <v>0</v>
      </c>
      <c r="AD239" s="5">
        <v>0</v>
      </c>
      <c r="AE239" s="6">
        <v>5767.5</v>
      </c>
    </row>
    <row r="240" spans="1:31" x14ac:dyDescent="0.25">
      <c r="A240">
        <v>192448</v>
      </c>
      <c r="B240" t="s">
        <v>1631</v>
      </c>
      <c r="D240">
        <v>2</v>
      </c>
      <c r="E240" t="s">
        <v>4985</v>
      </c>
      <c r="F240" t="s">
        <v>4986</v>
      </c>
      <c r="G240" t="s">
        <v>4987</v>
      </c>
      <c r="H240" t="s">
        <v>4988</v>
      </c>
      <c r="I240" t="s">
        <v>4989</v>
      </c>
      <c r="J240">
        <v>7117</v>
      </c>
      <c r="K240" t="s">
        <v>7</v>
      </c>
      <c r="L240" t="s">
        <v>20</v>
      </c>
      <c r="M240" t="s">
        <v>5</v>
      </c>
      <c r="N240" t="s">
        <v>4990</v>
      </c>
      <c r="O240" t="s">
        <v>0</v>
      </c>
      <c r="P240" s="3">
        <v>5302.5</v>
      </c>
      <c r="Q240" s="3">
        <v>8518.5</v>
      </c>
      <c r="R240" s="3">
        <v>11734.5</v>
      </c>
      <c r="S240" s="3">
        <v>19262.5</v>
      </c>
      <c r="T240" s="3">
        <v>19262.5</v>
      </c>
      <c r="U240" s="3">
        <v>19262.5</v>
      </c>
      <c r="V240" t="s">
        <v>30</v>
      </c>
      <c r="W240" t="s">
        <v>15</v>
      </c>
      <c r="X240">
        <v>12</v>
      </c>
      <c r="Y240">
        <v>18</v>
      </c>
      <c r="Z240" t="s">
        <v>0</v>
      </c>
      <c r="AA240">
        <v>0</v>
      </c>
      <c r="AB240" t="s">
        <v>6716</v>
      </c>
      <c r="AC240" s="4">
        <v>0</v>
      </c>
      <c r="AD240" s="5">
        <v>0</v>
      </c>
      <c r="AE240" s="6">
        <v>4815.625</v>
      </c>
    </row>
    <row r="241" spans="1:31" x14ac:dyDescent="0.25">
      <c r="A241">
        <v>122597</v>
      </c>
      <c r="B241" t="s">
        <v>27</v>
      </c>
      <c r="C241" t="s">
        <v>163</v>
      </c>
      <c r="D241">
        <v>1</v>
      </c>
      <c r="E241" t="s">
        <v>4991</v>
      </c>
      <c r="F241" t="s">
        <v>3513</v>
      </c>
      <c r="G241" t="s">
        <v>4992</v>
      </c>
      <c r="H241" t="s">
        <v>4993</v>
      </c>
      <c r="I241" t="s">
        <v>4994</v>
      </c>
      <c r="J241">
        <v>25938</v>
      </c>
      <c r="K241" t="s">
        <v>7</v>
      </c>
      <c r="L241" t="s">
        <v>6</v>
      </c>
      <c r="M241" t="s">
        <v>5</v>
      </c>
      <c r="N241" t="s">
        <v>4995</v>
      </c>
      <c r="O241" t="s">
        <v>0</v>
      </c>
      <c r="P241" s="3">
        <v>2093</v>
      </c>
      <c r="Q241" s="3">
        <v>2093</v>
      </c>
      <c r="R241" s="3">
        <v>3242</v>
      </c>
      <c r="S241" s="3">
        <v>3242</v>
      </c>
      <c r="T241" s="3">
        <v>3242</v>
      </c>
      <c r="U241" s="3">
        <v>3242</v>
      </c>
      <c r="V241" t="s">
        <v>46</v>
      </c>
      <c r="W241" t="s">
        <v>15</v>
      </c>
      <c r="X241">
        <v>7</v>
      </c>
      <c r="Y241" t="s">
        <v>1</v>
      </c>
      <c r="Z241" t="s">
        <v>0</v>
      </c>
      <c r="AA241">
        <v>0</v>
      </c>
      <c r="AB241" t="s">
        <v>6716</v>
      </c>
      <c r="AC241" s="4">
        <v>0</v>
      </c>
      <c r="AD241" s="5">
        <v>0</v>
      </c>
      <c r="AE241" s="6">
        <v>810.5</v>
      </c>
    </row>
    <row r="242" spans="1:31" x14ac:dyDescent="0.25">
      <c r="A242">
        <v>192819</v>
      </c>
      <c r="B242" t="s">
        <v>1631</v>
      </c>
      <c r="D242">
        <v>2</v>
      </c>
      <c r="E242" t="s">
        <v>5001</v>
      </c>
      <c r="F242" t="s">
        <v>4872</v>
      </c>
      <c r="G242" t="s">
        <v>5002</v>
      </c>
      <c r="H242" t="s">
        <v>5003</v>
      </c>
      <c r="I242" t="s">
        <v>5004</v>
      </c>
      <c r="J242">
        <v>5516</v>
      </c>
      <c r="K242" t="s">
        <v>7</v>
      </c>
      <c r="L242" t="s">
        <v>20</v>
      </c>
      <c r="M242" t="s">
        <v>5</v>
      </c>
      <c r="N242" t="s">
        <v>5005</v>
      </c>
      <c r="O242" t="s">
        <v>0</v>
      </c>
      <c r="P242" s="3">
        <v>1990</v>
      </c>
      <c r="Q242" s="3">
        <v>3940</v>
      </c>
      <c r="R242" s="3">
        <v>5890</v>
      </c>
      <c r="S242" s="3">
        <v>17555</v>
      </c>
      <c r="T242" s="3">
        <v>17555</v>
      </c>
      <c r="U242" s="3">
        <v>18855</v>
      </c>
      <c r="V242" t="s">
        <v>30</v>
      </c>
      <c r="W242" t="s">
        <v>15</v>
      </c>
      <c r="X242">
        <v>12</v>
      </c>
      <c r="Y242">
        <v>16</v>
      </c>
      <c r="Z242" t="s">
        <v>0</v>
      </c>
      <c r="AA242">
        <v>0</v>
      </c>
      <c r="AB242" t="s">
        <v>6716</v>
      </c>
      <c r="AC242" s="4">
        <v>0</v>
      </c>
      <c r="AD242" s="5">
        <v>0</v>
      </c>
      <c r="AE242" s="6">
        <v>4388.75</v>
      </c>
    </row>
    <row r="243" spans="1:31" x14ac:dyDescent="0.25">
      <c r="A243">
        <v>122931</v>
      </c>
      <c r="B243" t="s">
        <v>27</v>
      </c>
      <c r="D243">
        <v>2</v>
      </c>
      <c r="E243" t="s">
        <v>5006</v>
      </c>
      <c r="F243" t="s">
        <v>4846</v>
      </c>
      <c r="G243" t="s">
        <v>5007</v>
      </c>
      <c r="H243" t="s">
        <v>5008</v>
      </c>
      <c r="I243" t="s">
        <v>5009</v>
      </c>
      <c r="J243">
        <v>5486</v>
      </c>
      <c r="K243" t="s">
        <v>88</v>
      </c>
      <c r="L243" t="s">
        <v>20</v>
      </c>
      <c r="M243" t="s">
        <v>5</v>
      </c>
      <c r="N243" t="s">
        <v>5010</v>
      </c>
      <c r="O243" t="s">
        <v>0</v>
      </c>
      <c r="P243" s="3">
        <v>3927</v>
      </c>
      <c r="Q243" s="3">
        <v>7854</v>
      </c>
      <c r="R243" s="3">
        <v>11781</v>
      </c>
      <c r="S243" s="3">
        <v>23556</v>
      </c>
      <c r="T243" s="3">
        <v>23556</v>
      </c>
      <c r="U243" s="3">
        <v>23556</v>
      </c>
      <c r="V243" t="s">
        <v>46</v>
      </c>
      <c r="W243" t="s">
        <v>15</v>
      </c>
      <c r="X243">
        <v>12</v>
      </c>
      <c r="Y243" t="s">
        <v>1</v>
      </c>
      <c r="Z243" t="s">
        <v>5011</v>
      </c>
      <c r="AA243">
        <v>0</v>
      </c>
      <c r="AB243" t="s">
        <v>6716</v>
      </c>
      <c r="AC243" s="4">
        <v>0</v>
      </c>
      <c r="AD243" s="5">
        <v>0</v>
      </c>
      <c r="AE243" s="6">
        <v>5889</v>
      </c>
    </row>
    <row r="244" spans="1:31" x14ac:dyDescent="0.25">
      <c r="A244">
        <v>193016</v>
      </c>
      <c r="B244" t="s">
        <v>1631</v>
      </c>
      <c r="D244">
        <v>2</v>
      </c>
      <c r="E244" t="s">
        <v>5012</v>
      </c>
      <c r="F244" t="s">
        <v>5013</v>
      </c>
      <c r="G244" t="s">
        <v>5014</v>
      </c>
      <c r="H244" t="s">
        <v>5015</v>
      </c>
      <c r="I244" t="s">
        <v>5016</v>
      </c>
      <c r="J244">
        <v>7939</v>
      </c>
      <c r="K244" t="s">
        <v>7</v>
      </c>
      <c r="L244" t="s">
        <v>20</v>
      </c>
      <c r="M244" t="s">
        <v>5</v>
      </c>
      <c r="N244" t="s">
        <v>5017</v>
      </c>
      <c r="O244" t="s">
        <v>0</v>
      </c>
      <c r="P244" s="3">
        <v>2439</v>
      </c>
      <c r="Q244" s="3">
        <v>4683</v>
      </c>
      <c r="R244" s="3">
        <v>6927</v>
      </c>
      <c r="S244" s="3">
        <v>9236</v>
      </c>
      <c r="T244" s="3">
        <v>9236</v>
      </c>
      <c r="U244" s="3">
        <v>9236</v>
      </c>
      <c r="V244" t="s">
        <v>46</v>
      </c>
      <c r="W244" t="s">
        <v>15</v>
      </c>
      <c r="X244">
        <v>12</v>
      </c>
      <c r="Y244" t="s">
        <v>1</v>
      </c>
      <c r="Z244" t="s">
        <v>0</v>
      </c>
      <c r="AA244">
        <v>0</v>
      </c>
      <c r="AB244" t="s">
        <v>6716</v>
      </c>
      <c r="AC244" s="4">
        <v>0</v>
      </c>
      <c r="AD244" s="5">
        <v>0</v>
      </c>
      <c r="AE244" s="6">
        <v>2309</v>
      </c>
    </row>
    <row r="245" spans="1:31" x14ac:dyDescent="0.25">
      <c r="A245">
        <v>193326</v>
      </c>
      <c r="B245" t="s">
        <v>1631</v>
      </c>
      <c r="C245" t="s">
        <v>1630</v>
      </c>
      <c r="D245">
        <v>4</v>
      </c>
      <c r="E245" t="s">
        <v>5024</v>
      </c>
      <c r="F245" t="s">
        <v>113</v>
      </c>
      <c r="G245" t="s">
        <v>5025</v>
      </c>
      <c r="H245" t="s">
        <v>5026</v>
      </c>
      <c r="I245" t="s">
        <v>5027</v>
      </c>
      <c r="J245">
        <v>15335</v>
      </c>
      <c r="K245" t="s">
        <v>7</v>
      </c>
      <c r="L245" t="s">
        <v>6</v>
      </c>
      <c r="M245" t="s">
        <v>5</v>
      </c>
      <c r="N245" t="s">
        <v>5028</v>
      </c>
      <c r="O245" t="s">
        <v>0</v>
      </c>
      <c r="P245" s="3">
        <v>554.25</v>
      </c>
      <c r="Q245" s="3">
        <v>1086.25</v>
      </c>
      <c r="R245" s="3">
        <v>1651.25</v>
      </c>
      <c r="S245" s="3">
        <v>2178.25</v>
      </c>
      <c r="T245" s="3">
        <v>2178.25</v>
      </c>
      <c r="U245" s="3">
        <v>2178.25</v>
      </c>
      <c r="V245" t="s">
        <v>30</v>
      </c>
      <c r="W245" t="s">
        <v>15</v>
      </c>
      <c r="X245">
        <v>12</v>
      </c>
      <c r="Y245" t="s">
        <v>39</v>
      </c>
      <c r="Z245" t="s">
        <v>5029</v>
      </c>
      <c r="AA245">
        <v>0</v>
      </c>
      <c r="AB245" t="s">
        <v>6716</v>
      </c>
      <c r="AC245" s="4">
        <v>0</v>
      </c>
      <c r="AD245" s="5">
        <v>0</v>
      </c>
      <c r="AE245" s="6">
        <v>544.5625</v>
      </c>
    </row>
    <row r="246" spans="1:31" x14ac:dyDescent="0.25">
      <c r="A246">
        <v>123572</v>
      </c>
      <c r="B246" t="s">
        <v>27</v>
      </c>
      <c r="C246" t="s">
        <v>163</v>
      </c>
      <c r="D246">
        <v>1</v>
      </c>
      <c r="E246" t="s">
        <v>5030</v>
      </c>
      <c r="F246" t="s">
        <v>5031</v>
      </c>
      <c r="G246" t="s">
        <v>5032</v>
      </c>
      <c r="H246" t="s">
        <v>5033</v>
      </c>
      <c r="I246" t="s">
        <v>5034</v>
      </c>
      <c r="J246">
        <v>8512</v>
      </c>
      <c r="K246" t="s">
        <v>7</v>
      </c>
      <c r="L246" t="s">
        <v>6</v>
      </c>
      <c r="M246" t="s">
        <v>5</v>
      </c>
      <c r="N246" t="s">
        <v>5035</v>
      </c>
      <c r="O246" t="s">
        <v>0</v>
      </c>
      <c r="P246" s="3">
        <v>2545</v>
      </c>
      <c r="Q246" s="3">
        <v>2545</v>
      </c>
      <c r="R246" s="3">
        <v>3694</v>
      </c>
      <c r="S246" s="3">
        <v>3694</v>
      </c>
      <c r="T246" s="3">
        <v>3694</v>
      </c>
      <c r="U246" s="3">
        <v>3694</v>
      </c>
      <c r="V246" t="s">
        <v>46</v>
      </c>
      <c r="W246" t="s">
        <v>15</v>
      </c>
      <c r="X246">
        <v>1</v>
      </c>
      <c r="Y246" t="s">
        <v>1</v>
      </c>
      <c r="Z246" t="s">
        <v>0</v>
      </c>
      <c r="AA246">
        <v>0</v>
      </c>
      <c r="AB246" t="s">
        <v>6716</v>
      </c>
      <c r="AC246" s="4">
        <v>0</v>
      </c>
      <c r="AD246" s="5">
        <v>0</v>
      </c>
      <c r="AE246" s="6">
        <v>923.5</v>
      </c>
    </row>
    <row r="247" spans="1:31" x14ac:dyDescent="0.25">
      <c r="A247">
        <v>193654</v>
      </c>
      <c r="B247" t="s">
        <v>1631</v>
      </c>
      <c r="D247">
        <v>2</v>
      </c>
      <c r="E247" t="s">
        <v>5079</v>
      </c>
      <c r="F247" t="s">
        <v>1732</v>
      </c>
      <c r="G247" t="s">
        <v>5080</v>
      </c>
      <c r="H247" t="s">
        <v>5081</v>
      </c>
      <c r="I247" t="s">
        <v>5082</v>
      </c>
      <c r="J247">
        <v>6940</v>
      </c>
      <c r="K247" t="s">
        <v>7</v>
      </c>
      <c r="L247" t="s">
        <v>20</v>
      </c>
      <c r="M247" t="s">
        <v>5</v>
      </c>
      <c r="N247" t="s">
        <v>5083</v>
      </c>
      <c r="O247" t="s">
        <v>0</v>
      </c>
      <c r="P247" s="3">
        <v>4578</v>
      </c>
      <c r="Q247" s="3">
        <v>9018</v>
      </c>
      <c r="R247" s="3">
        <v>13458</v>
      </c>
      <c r="S247" s="3">
        <v>21918</v>
      </c>
      <c r="T247" s="3">
        <v>21918</v>
      </c>
      <c r="U247" s="3">
        <v>21918</v>
      </c>
      <c r="V247" t="s">
        <v>5085</v>
      </c>
      <c r="W247" t="s">
        <v>15</v>
      </c>
      <c r="X247">
        <v>12</v>
      </c>
      <c r="Y247">
        <v>19</v>
      </c>
      <c r="Z247" t="s">
        <v>5084</v>
      </c>
      <c r="AA247">
        <v>0</v>
      </c>
      <c r="AB247" t="s">
        <v>6716</v>
      </c>
      <c r="AC247" s="4">
        <v>0</v>
      </c>
      <c r="AD247" s="5">
        <v>0</v>
      </c>
      <c r="AE247" s="6">
        <v>5479.5</v>
      </c>
    </row>
    <row r="248" spans="1:31" x14ac:dyDescent="0.25">
      <c r="A248">
        <v>194824</v>
      </c>
      <c r="B248" t="s">
        <v>1631</v>
      </c>
      <c r="D248">
        <v>2</v>
      </c>
      <c r="E248" t="s">
        <v>5096</v>
      </c>
      <c r="F248" t="s">
        <v>4446</v>
      </c>
      <c r="G248" t="s">
        <v>5097</v>
      </c>
      <c r="H248" t="s">
        <v>5098</v>
      </c>
      <c r="I248" t="s">
        <v>5099</v>
      </c>
      <c r="J248">
        <v>5618</v>
      </c>
      <c r="K248" t="s">
        <v>7</v>
      </c>
      <c r="L248" t="s">
        <v>20</v>
      </c>
      <c r="M248" t="s">
        <v>5</v>
      </c>
      <c r="N248" t="s">
        <v>5100</v>
      </c>
      <c r="O248" t="s">
        <v>0</v>
      </c>
      <c r="P248" s="3">
        <v>3867</v>
      </c>
      <c r="Q248" s="3">
        <v>7140</v>
      </c>
      <c r="R248" s="3">
        <v>10413</v>
      </c>
      <c r="S248" s="3">
        <v>18044</v>
      </c>
      <c r="T248" s="3">
        <v>18044</v>
      </c>
      <c r="U248" s="3">
        <v>18044</v>
      </c>
      <c r="V248" t="s">
        <v>30</v>
      </c>
      <c r="W248" t="s">
        <v>15</v>
      </c>
      <c r="X248">
        <v>12</v>
      </c>
      <c r="Y248">
        <v>21</v>
      </c>
      <c r="Z248" t="s">
        <v>5101</v>
      </c>
      <c r="AA248">
        <v>0</v>
      </c>
      <c r="AB248" t="s">
        <v>6716</v>
      </c>
      <c r="AC248" s="4">
        <v>0</v>
      </c>
      <c r="AD248" s="5">
        <v>0</v>
      </c>
      <c r="AE248" s="6">
        <v>4511</v>
      </c>
    </row>
    <row r="249" spans="1:31" x14ac:dyDescent="0.25">
      <c r="A249">
        <v>195003</v>
      </c>
      <c r="B249" t="s">
        <v>1631</v>
      </c>
      <c r="D249">
        <v>2</v>
      </c>
      <c r="E249" t="s">
        <v>5109</v>
      </c>
      <c r="F249" t="s">
        <v>113</v>
      </c>
      <c r="G249" t="s">
        <v>5110</v>
      </c>
      <c r="H249" t="s">
        <v>5111</v>
      </c>
      <c r="I249" t="s">
        <v>5112</v>
      </c>
      <c r="J249">
        <v>13460</v>
      </c>
      <c r="K249" t="s">
        <v>7</v>
      </c>
      <c r="L249" t="s">
        <v>20</v>
      </c>
      <c r="M249" t="s">
        <v>5</v>
      </c>
      <c r="N249" t="s">
        <v>5113</v>
      </c>
      <c r="O249" t="s">
        <v>0</v>
      </c>
      <c r="P249" s="3">
        <v>4293</v>
      </c>
      <c r="Q249" s="3">
        <v>8517</v>
      </c>
      <c r="R249" s="3">
        <v>12741</v>
      </c>
      <c r="S249" s="3">
        <v>19509</v>
      </c>
      <c r="T249" s="3">
        <v>19509</v>
      </c>
      <c r="U249" s="3">
        <v>19509</v>
      </c>
      <c r="V249" t="s">
        <v>46</v>
      </c>
      <c r="W249" t="s">
        <v>15</v>
      </c>
      <c r="X249">
        <v>12</v>
      </c>
      <c r="Y249">
        <v>18</v>
      </c>
      <c r="Z249" t="s">
        <v>0</v>
      </c>
      <c r="AA249">
        <v>0</v>
      </c>
      <c r="AB249" t="s">
        <v>6716</v>
      </c>
      <c r="AC249" s="4">
        <v>0</v>
      </c>
      <c r="AD249" s="5">
        <v>0</v>
      </c>
      <c r="AE249" s="6">
        <v>4877.25</v>
      </c>
    </row>
    <row r="250" spans="1:31" x14ac:dyDescent="0.25">
      <c r="A250">
        <v>195030</v>
      </c>
      <c r="B250" t="s">
        <v>1631</v>
      </c>
      <c r="D250">
        <v>2</v>
      </c>
      <c r="E250" t="s">
        <v>5120</v>
      </c>
      <c r="F250" t="s">
        <v>113</v>
      </c>
      <c r="G250" t="s">
        <v>5121</v>
      </c>
      <c r="H250" t="s">
        <v>5122</v>
      </c>
      <c r="I250" t="s">
        <v>5123</v>
      </c>
      <c r="J250">
        <v>6266</v>
      </c>
      <c r="K250" t="s">
        <v>7</v>
      </c>
      <c r="L250" t="s">
        <v>20</v>
      </c>
      <c r="M250" t="s">
        <v>5</v>
      </c>
      <c r="N250" t="s">
        <v>5124</v>
      </c>
      <c r="O250" t="s">
        <v>5124</v>
      </c>
      <c r="P250" s="3">
        <v>4614</v>
      </c>
      <c r="Q250" s="3">
        <v>9228</v>
      </c>
      <c r="R250" s="3">
        <v>13842</v>
      </c>
      <c r="S250" s="3">
        <v>25056</v>
      </c>
      <c r="T250" s="3">
        <v>25056</v>
      </c>
      <c r="U250" s="3">
        <v>25056</v>
      </c>
      <c r="V250" t="s">
        <v>46</v>
      </c>
      <c r="W250" t="s">
        <v>15</v>
      </c>
      <c r="X250">
        <v>12</v>
      </c>
      <c r="Y250" t="s">
        <v>1</v>
      </c>
      <c r="Z250" t="s">
        <v>0</v>
      </c>
      <c r="AA250">
        <v>0</v>
      </c>
      <c r="AB250" t="s">
        <v>6716</v>
      </c>
      <c r="AC250" s="4">
        <v>0</v>
      </c>
      <c r="AD250" s="5">
        <v>0</v>
      </c>
      <c r="AE250" s="6">
        <v>6264</v>
      </c>
    </row>
    <row r="251" spans="1:31" x14ac:dyDescent="0.25">
      <c r="A251">
        <v>195809</v>
      </c>
      <c r="B251" t="s">
        <v>1631</v>
      </c>
      <c r="D251">
        <v>2</v>
      </c>
      <c r="E251" t="s">
        <v>5130</v>
      </c>
      <c r="F251" t="s">
        <v>1793</v>
      </c>
      <c r="G251" t="s">
        <v>5131</v>
      </c>
      <c r="H251" t="s">
        <v>5132</v>
      </c>
      <c r="I251" t="s">
        <v>5133</v>
      </c>
      <c r="J251">
        <v>15762</v>
      </c>
      <c r="K251" t="s">
        <v>7</v>
      </c>
      <c r="L251" t="s">
        <v>20</v>
      </c>
      <c r="M251" t="s">
        <v>5</v>
      </c>
      <c r="N251" t="s">
        <v>5134</v>
      </c>
      <c r="O251" t="s">
        <v>5135</v>
      </c>
      <c r="P251" s="3">
        <v>4049</v>
      </c>
      <c r="Q251" s="3">
        <v>7913.3</v>
      </c>
      <c r="R251" s="3">
        <v>11904.5</v>
      </c>
      <c r="S251" s="3">
        <v>19730</v>
      </c>
      <c r="T251" s="3">
        <v>19730</v>
      </c>
      <c r="U251" s="3">
        <v>19730</v>
      </c>
      <c r="V251" t="s">
        <v>30</v>
      </c>
      <c r="W251" t="s">
        <v>15</v>
      </c>
      <c r="X251">
        <v>12</v>
      </c>
      <c r="Y251">
        <v>18</v>
      </c>
      <c r="Z251" t="s">
        <v>5136</v>
      </c>
      <c r="AA251">
        <v>0</v>
      </c>
      <c r="AB251" t="s">
        <v>6716</v>
      </c>
      <c r="AC251" s="4">
        <v>0</v>
      </c>
      <c r="AD251" s="5">
        <v>0</v>
      </c>
      <c r="AE251" s="6">
        <v>4932.5</v>
      </c>
    </row>
    <row r="252" spans="1:31" x14ac:dyDescent="0.25">
      <c r="A252">
        <v>127918</v>
      </c>
      <c r="B252" t="s">
        <v>86</v>
      </c>
      <c r="C252" t="s">
        <v>5143</v>
      </c>
      <c r="D252">
        <v>2</v>
      </c>
      <c r="E252" t="s">
        <v>5144</v>
      </c>
      <c r="F252" t="s">
        <v>3361</v>
      </c>
      <c r="G252" t="s">
        <v>5145</v>
      </c>
      <c r="H252" t="s">
        <v>5146</v>
      </c>
      <c r="I252" t="s">
        <v>5147</v>
      </c>
      <c r="J252">
        <v>5009</v>
      </c>
      <c r="K252" t="s">
        <v>7</v>
      </c>
      <c r="L252" t="s">
        <v>20</v>
      </c>
      <c r="M252" t="s">
        <v>5</v>
      </c>
      <c r="N252" t="s">
        <v>5148</v>
      </c>
      <c r="O252" t="s">
        <v>0</v>
      </c>
      <c r="P252" s="3">
        <v>3248</v>
      </c>
      <c r="Q252" s="3">
        <v>6446</v>
      </c>
      <c r="R252" s="3">
        <v>9644</v>
      </c>
      <c r="S252" s="3">
        <v>17275</v>
      </c>
      <c r="T252" s="3">
        <v>17275</v>
      </c>
      <c r="U252" s="3">
        <v>17275</v>
      </c>
      <c r="V252" t="s">
        <v>30</v>
      </c>
      <c r="W252" t="s">
        <v>15</v>
      </c>
      <c r="X252">
        <v>12</v>
      </c>
      <c r="Y252">
        <v>18</v>
      </c>
      <c r="Z252" t="s">
        <v>5149</v>
      </c>
      <c r="AA252">
        <v>0</v>
      </c>
      <c r="AB252" t="s">
        <v>6716</v>
      </c>
      <c r="AC252" s="4">
        <v>0</v>
      </c>
      <c r="AD252" s="5">
        <v>0</v>
      </c>
      <c r="AE252" s="6">
        <v>4318.75</v>
      </c>
    </row>
    <row r="253" spans="1:31" x14ac:dyDescent="0.25">
      <c r="A253">
        <v>196042</v>
      </c>
      <c r="B253" t="s">
        <v>1631</v>
      </c>
      <c r="C253" t="s">
        <v>1630</v>
      </c>
      <c r="D253">
        <v>1</v>
      </c>
      <c r="E253" t="s">
        <v>5150</v>
      </c>
      <c r="F253" t="s">
        <v>5151</v>
      </c>
      <c r="G253" t="s">
        <v>5152</v>
      </c>
      <c r="H253" t="s">
        <v>5153</v>
      </c>
      <c r="I253" t="s">
        <v>5154</v>
      </c>
      <c r="J253">
        <v>8394</v>
      </c>
      <c r="K253" t="s">
        <v>7</v>
      </c>
      <c r="L253" t="s">
        <v>6</v>
      </c>
      <c r="M253" t="s">
        <v>5</v>
      </c>
      <c r="N253" t="s">
        <v>5155</v>
      </c>
      <c r="O253" t="s">
        <v>0</v>
      </c>
      <c r="P253" s="3">
        <v>977.7</v>
      </c>
      <c r="Q253" s="3">
        <v>1955.4</v>
      </c>
      <c r="R253" s="3">
        <v>2933.1</v>
      </c>
      <c r="S253" s="3">
        <v>3914.5</v>
      </c>
      <c r="T253" s="3">
        <v>3914.5</v>
      </c>
      <c r="U253" s="3">
        <v>3914.5</v>
      </c>
      <c r="V253" t="s">
        <v>30</v>
      </c>
      <c r="W253" t="s">
        <v>15</v>
      </c>
      <c r="X253">
        <v>12</v>
      </c>
      <c r="Y253" t="s">
        <v>1561</v>
      </c>
      <c r="Z253" t="s">
        <v>5156</v>
      </c>
      <c r="AA253">
        <v>0</v>
      </c>
      <c r="AB253" t="s">
        <v>6716</v>
      </c>
      <c r="AC253" s="4">
        <v>0</v>
      </c>
      <c r="AD253" s="5">
        <v>0</v>
      </c>
      <c r="AE253" s="6">
        <v>978.625</v>
      </c>
    </row>
    <row r="254" spans="1:31" x14ac:dyDescent="0.25">
      <c r="A254">
        <v>129020</v>
      </c>
      <c r="B254" t="s">
        <v>3290</v>
      </c>
      <c r="D254">
        <v>1</v>
      </c>
      <c r="E254" t="s">
        <v>5157</v>
      </c>
      <c r="F254" t="s">
        <v>5158</v>
      </c>
      <c r="G254" t="s">
        <v>5159</v>
      </c>
      <c r="H254" t="s">
        <v>5160</v>
      </c>
      <c r="I254" t="s">
        <v>5161</v>
      </c>
      <c r="J254">
        <v>18395</v>
      </c>
      <c r="K254" t="s">
        <v>7</v>
      </c>
      <c r="L254" t="s">
        <v>6</v>
      </c>
      <c r="M254" t="s">
        <v>5</v>
      </c>
      <c r="N254" t="s">
        <v>5162</v>
      </c>
      <c r="O254" t="s">
        <v>0</v>
      </c>
      <c r="P254" s="3">
        <v>1935</v>
      </c>
      <c r="Q254" s="3">
        <v>3640</v>
      </c>
      <c r="R254" s="3">
        <v>5047</v>
      </c>
      <c r="S254" s="3">
        <v>7033</v>
      </c>
      <c r="T254" s="3">
        <v>7033</v>
      </c>
      <c r="U254" s="3">
        <v>7033</v>
      </c>
      <c r="V254" t="s">
        <v>46</v>
      </c>
      <c r="W254" t="s">
        <v>15</v>
      </c>
      <c r="X254">
        <v>12</v>
      </c>
      <c r="Y254" t="s">
        <v>1</v>
      </c>
      <c r="Z254" t="s">
        <v>0</v>
      </c>
      <c r="AA254">
        <v>0</v>
      </c>
      <c r="AB254" t="s">
        <v>6716</v>
      </c>
      <c r="AC254" s="4">
        <v>0</v>
      </c>
      <c r="AD254" s="5">
        <v>0</v>
      </c>
      <c r="AE254" s="6">
        <v>1758.25</v>
      </c>
    </row>
    <row r="255" spans="1:31" x14ac:dyDescent="0.25">
      <c r="A255">
        <v>196060</v>
      </c>
      <c r="B255" t="s">
        <v>1631</v>
      </c>
      <c r="C255" t="s">
        <v>1630</v>
      </c>
      <c r="D255">
        <v>1</v>
      </c>
      <c r="E255" t="s">
        <v>5163</v>
      </c>
      <c r="F255" t="s">
        <v>1341</v>
      </c>
      <c r="G255" t="s">
        <v>5164</v>
      </c>
      <c r="H255" t="s">
        <v>5165</v>
      </c>
      <c r="I255" t="s">
        <v>5166</v>
      </c>
      <c r="J255">
        <v>12929</v>
      </c>
      <c r="K255" t="s">
        <v>7</v>
      </c>
      <c r="L255" t="s">
        <v>6</v>
      </c>
      <c r="M255" t="s">
        <v>5</v>
      </c>
      <c r="N255" t="s">
        <v>3090</v>
      </c>
      <c r="O255" t="s">
        <v>0</v>
      </c>
      <c r="P255" s="3">
        <v>1032.51</v>
      </c>
      <c r="Q255" s="3">
        <v>2308.27</v>
      </c>
      <c r="R255" s="3">
        <v>3462.41</v>
      </c>
      <c r="S255" s="3">
        <v>4611.5</v>
      </c>
      <c r="T255" s="3">
        <v>4611.5</v>
      </c>
      <c r="U255" s="3">
        <v>4611.5</v>
      </c>
      <c r="V255" t="s">
        <v>46</v>
      </c>
      <c r="W255" t="s">
        <v>15</v>
      </c>
      <c r="X255">
        <v>12</v>
      </c>
      <c r="Y255" t="s">
        <v>1</v>
      </c>
      <c r="Z255" t="s">
        <v>5167</v>
      </c>
      <c r="AA255">
        <v>0</v>
      </c>
      <c r="AB255" t="s">
        <v>6716</v>
      </c>
      <c r="AC255" s="4">
        <v>0</v>
      </c>
      <c r="AD255" s="5">
        <v>0</v>
      </c>
      <c r="AE255" s="6">
        <v>1152.875</v>
      </c>
    </row>
    <row r="256" spans="1:31" x14ac:dyDescent="0.25">
      <c r="A256">
        <v>129242</v>
      </c>
      <c r="B256" t="s">
        <v>3290</v>
      </c>
      <c r="D256">
        <v>2</v>
      </c>
      <c r="E256" t="s">
        <v>5168</v>
      </c>
      <c r="F256" t="s">
        <v>4175</v>
      </c>
      <c r="G256" t="s">
        <v>5169</v>
      </c>
      <c r="H256" t="s">
        <v>5170</v>
      </c>
      <c r="I256" t="s">
        <v>5171</v>
      </c>
      <c r="J256">
        <v>3982</v>
      </c>
      <c r="K256" t="s">
        <v>7</v>
      </c>
      <c r="L256" t="s">
        <v>20</v>
      </c>
      <c r="M256" t="s">
        <v>5</v>
      </c>
      <c r="N256" t="s">
        <v>5172</v>
      </c>
      <c r="O256" t="s">
        <v>0</v>
      </c>
      <c r="P256" s="3">
        <v>3195</v>
      </c>
      <c r="Q256" s="3">
        <v>5070</v>
      </c>
      <c r="R256" s="3">
        <v>7245</v>
      </c>
      <c r="S256" s="3">
        <v>23395</v>
      </c>
      <c r="T256" s="3">
        <v>23395</v>
      </c>
      <c r="U256" s="3">
        <v>23395</v>
      </c>
      <c r="V256" t="s">
        <v>46</v>
      </c>
      <c r="W256" t="s">
        <v>15</v>
      </c>
      <c r="X256">
        <v>12</v>
      </c>
      <c r="Y256" t="s">
        <v>1</v>
      </c>
      <c r="Z256" t="s">
        <v>0</v>
      </c>
      <c r="AA256">
        <v>0</v>
      </c>
      <c r="AB256" t="s">
        <v>6716</v>
      </c>
      <c r="AC256" s="4">
        <v>0</v>
      </c>
      <c r="AD256" s="5">
        <v>0</v>
      </c>
      <c r="AE256" s="6">
        <v>5848.75</v>
      </c>
    </row>
    <row r="257" spans="1:31" x14ac:dyDescent="0.25">
      <c r="A257">
        <v>196079</v>
      </c>
      <c r="B257" t="s">
        <v>1631</v>
      </c>
      <c r="C257" t="s">
        <v>1630</v>
      </c>
      <c r="D257">
        <v>1</v>
      </c>
      <c r="E257" t="s">
        <v>5173</v>
      </c>
      <c r="F257" t="s">
        <v>5174</v>
      </c>
      <c r="G257" t="s">
        <v>5175</v>
      </c>
      <c r="H257" t="s">
        <v>5176</v>
      </c>
      <c r="I257" t="s">
        <v>5177</v>
      </c>
      <c r="J257">
        <v>13412</v>
      </c>
      <c r="K257" t="s">
        <v>7</v>
      </c>
      <c r="L257" t="s">
        <v>6</v>
      </c>
      <c r="M257" t="s">
        <v>5</v>
      </c>
      <c r="N257" t="s">
        <v>5178</v>
      </c>
      <c r="O257" t="s">
        <v>0</v>
      </c>
      <c r="P257" s="3">
        <v>1180.75</v>
      </c>
      <c r="Q257" s="3">
        <v>2332</v>
      </c>
      <c r="R257" s="3">
        <v>3483.25</v>
      </c>
      <c r="S257" s="3">
        <v>4635.5</v>
      </c>
      <c r="T257" s="3">
        <v>4635.5</v>
      </c>
      <c r="U257" s="3">
        <v>4635.5</v>
      </c>
      <c r="V257" t="s">
        <v>46</v>
      </c>
      <c r="W257" t="s">
        <v>866</v>
      </c>
      <c r="X257" t="s">
        <v>1</v>
      </c>
      <c r="Y257" t="s">
        <v>1</v>
      </c>
      <c r="Z257" t="s">
        <v>0</v>
      </c>
      <c r="AA257">
        <v>0</v>
      </c>
      <c r="AB257" t="s">
        <v>6716</v>
      </c>
      <c r="AC257" s="4">
        <v>0</v>
      </c>
      <c r="AD257" s="5">
        <v>0</v>
      </c>
      <c r="AE257" s="6">
        <v>1158.875</v>
      </c>
    </row>
    <row r="258" spans="1:31" x14ac:dyDescent="0.25">
      <c r="A258">
        <v>196088</v>
      </c>
      <c r="B258" t="s">
        <v>1631</v>
      </c>
      <c r="C258" t="s">
        <v>1630</v>
      </c>
      <c r="D258">
        <v>1</v>
      </c>
      <c r="E258" t="s">
        <v>5180</v>
      </c>
      <c r="F258" t="s">
        <v>1699</v>
      </c>
      <c r="G258" t="s">
        <v>5181</v>
      </c>
      <c r="H258" t="s">
        <v>5182</v>
      </c>
      <c r="I258" t="s">
        <v>5183</v>
      </c>
      <c r="J258">
        <v>19882</v>
      </c>
      <c r="K258" t="s">
        <v>7</v>
      </c>
      <c r="L258" t="s">
        <v>6</v>
      </c>
      <c r="M258" t="s">
        <v>5</v>
      </c>
      <c r="N258" t="s">
        <v>5184</v>
      </c>
      <c r="O258" t="s">
        <v>0</v>
      </c>
      <c r="P258" s="3">
        <v>1196.67</v>
      </c>
      <c r="Q258" s="3">
        <v>2393.34</v>
      </c>
      <c r="R258" s="3">
        <v>3590.01</v>
      </c>
      <c r="S258" s="3">
        <v>4786.75</v>
      </c>
      <c r="T258" s="3">
        <v>4786.75</v>
      </c>
      <c r="U258" s="3">
        <v>4786.75</v>
      </c>
      <c r="V258" t="s">
        <v>5185</v>
      </c>
      <c r="W258" t="s">
        <v>15</v>
      </c>
      <c r="X258">
        <v>12</v>
      </c>
      <c r="Y258" t="s">
        <v>1561</v>
      </c>
      <c r="Z258" t="s">
        <v>0</v>
      </c>
      <c r="AA258">
        <v>0</v>
      </c>
      <c r="AB258" t="s">
        <v>6716</v>
      </c>
      <c r="AC258" s="4">
        <v>0</v>
      </c>
      <c r="AD258" s="5">
        <v>0</v>
      </c>
      <c r="AE258" s="6">
        <v>1196.6875</v>
      </c>
    </row>
    <row r="259" spans="1:31" x14ac:dyDescent="0.25">
      <c r="A259">
        <v>196121</v>
      </c>
      <c r="B259" t="s">
        <v>1631</v>
      </c>
      <c r="C259" t="s">
        <v>1630</v>
      </c>
      <c r="D259">
        <v>1</v>
      </c>
      <c r="E259" t="s">
        <v>5193</v>
      </c>
      <c r="F259" t="s">
        <v>5194</v>
      </c>
      <c r="G259" t="s">
        <v>5195</v>
      </c>
      <c r="H259" t="s">
        <v>5196</v>
      </c>
      <c r="I259" t="s">
        <v>5197</v>
      </c>
      <c r="J259">
        <v>7040</v>
      </c>
      <c r="K259" t="s">
        <v>7</v>
      </c>
      <c r="L259" t="s">
        <v>6</v>
      </c>
      <c r="M259" t="s">
        <v>5</v>
      </c>
      <c r="N259" t="s">
        <v>5198</v>
      </c>
      <c r="O259" t="s">
        <v>0</v>
      </c>
      <c r="P259" s="3">
        <v>990</v>
      </c>
      <c r="Q259" s="3">
        <v>1981</v>
      </c>
      <c r="R259" s="3">
        <v>2972</v>
      </c>
      <c r="S259" s="3">
        <v>3964</v>
      </c>
      <c r="T259" s="3">
        <v>3964</v>
      </c>
      <c r="U259" s="3">
        <v>3964</v>
      </c>
      <c r="V259" t="s">
        <v>46</v>
      </c>
      <c r="W259" t="s">
        <v>15</v>
      </c>
      <c r="X259">
        <v>12</v>
      </c>
      <c r="Y259" t="s">
        <v>1</v>
      </c>
      <c r="Z259" t="s">
        <v>0</v>
      </c>
      <c r="AA259">
        <v>0</v>
      </c>
      <c r="AB259" t="s">
        <v>6716</v>
      </c>
      <c r="AC259" s="4">
        <v>0</v>
      </c>
      <c r="AD259" s="5">
        <v>0</v>
      </c>
      <c r="AE259" s="6">
        <v>991</v>
      </c>
    </row>
    <row r="260" spans="1:31" x14ac:dyDescent="0.25">
      <c r="A260">
        <v>196194</v>
      </c>
      <c r="B260" t="s">
        <v>1631</v>
      </c>
      <c r="C260" t="s">
        <v>1630</v>
      </c>
      <c r="D260">
        <v>1</v>
      </c>
      <c r="E260" t="s">
        <v>5199</v>
      </c>
      <c r="F260" t="s">
        <v>5200</v>
      </c>
      <c r="G260" t="s">
        <v>5201</v>
      </c>
      <c r="H260" t="s">
        <v>5202</v>
      </c>
      <c r="I260" t="s">
        <v>5203</v>
      </c>
      <c r="J260">
        <v>7193</v>
      </c>
      <c r="K260" t="s">
        <v>7</v>
      </c>
      <c r="L260" t="s">
        <v>6</v>
      </c>
      <c r="M260" t="s">
        <v>5</v>
      </c>
      <c r="N260" t="s">
        <v>5204</v>
      </c>
      <c r="O260" t="s">
        <v>5205</v>
      </c>
      <c r="P260" s="3">
        <v>995.76</v>
      </c>
      <c r="Q260" s="3">
        <v>1991.52</v>
      </c>
      <c r="R260" s="3">
        <v>2987.28</v>
      </c>
      <c r="S260" s="3">
        <v>3980.5</v>
      </c>
      <c r="T260" s="3">
        <v>3980.5</v>
      </c>
      <c r="U260" s="3">
        <v>3980.5</v>
      </c>
      <c r="V260" t="s">
        <v>46</v>
      </c>
      <c r="W260" t="s">
        <v>15</v>
      </c>
      <c r="X260">
        <v>12</v>
      </c>
      <c r="Y260" t="s">
        <v>1</v>
      </c>
      <c r="Z260" t="s">
        <v>0</v>
      </c>
      <c r="AA260">
        <v>0</v>
      </c>
      <c r="AB260" t="s">
        <v>6716</v>
      </c>
      <c r="AC260" s="4">
        <v>0</v>
      </c>
      <c r="AD260" s="5">
        <v>0</v>
      </c>
      <c r="AE260" s="6">
        <v>995.125</v>
      </c>
    </row>
    <row r="261" spans="1:31" x14ac:dyDescent="0.25">
      <c r="A261">
        <v>129941</v>
      </c>
      <c r="B261" t="s">
        <v>3290</v>
      </c>
      <c r="D261">
        <v>2</v>
      </c>
      <c r="E261" t="s">
        <v>5206</v>
      </c>
      <c r="F261" t="s">
        <v>5207</v>
      </c>
      <c r="G261" t="s">
        <v>5208</v>
      </c>
      <c r="H261" t="s">
        <v>5209</v>
      </c>
      <c r="I261" t="s">
        <v>5210</v>
      </c>
      <c r="J261">
        <v>5048</v>
      </c>
      <c r="K261" t="s">
        <v>352</v>
      </c>
      <c r="L261" t="s">
        <v>20</v>
      </c>
      <c r="M261" t="s">
        <v>5</v>
      </c>
      <c r="N261" t="s">
        <v>5211</v>
      </c>
      <c r="O261" t="s">
        <v>0</v>
      </c>
      <c r="P261" s="3">
        <v>1870</v>
      </c>
      <c r="Q261" s="3">
        <v>3655</v>
      </c>
      <c r="R261" s="3">
        <v>5440</v>
      </c>
      <c r="S261" s="3">
        <v>18530</v>
      </c>
      <c r="T261" s="3">
        <v>18530</v>
      </c>
      <c r="U261" s="3">
        <v>19720</v>
      </c>
      <c r="V261" t="s">
        <v>46</v>
      </c>
      <c r="W261" t="s">
        <v>15</v>
      </c>
      <c r="X261">
        <v>12</v>
      </c>
      <c r="Y261">
        <v>17</v>
      </c>
      <c r="Z261" t="s">
        <v>0</v>
      </c>
      <c r="AA261">
        <v>0</v>
      </c>
      <c r="AB261" t="s">
        <v>6716</v>
      </c>
      <c r="AC261" s="4">
        <v>0</v>
      </c>
      <c r="AD261" s="5">
        <v>0</v>
      </c>
      <c r="AE261" s="6">
        <v>4632.5</v>
      </c>
    </row>
    <row r="262" spans="1:31" x14ac:dyDescent="0.25">
      <c r="A262">
        <v>130004</v>
      </c>
      <c r="B262" t="s">
        <v>3290</v>
      </c>
      <c r="C262" t="s">
        <v>3289</v>
      </c>
      <c r="D262">
        <v>4</v>
      </c>
      <c r="E262" t="s">
        <v>5212</v>
      </c>
      <c r="F262" t="s">
        <v>3762</v>
      </c>
      <c r="G262" t="s">
        <v>5213</v>
      </c>
      <c r="H262" t="s">
        <v>5214</v>
      </c>
      <c r="I262" t="s">
        <v>5215</v>
      </c>
      <c r="J262">
        <v>6363</v>
      </c>
      <c r="K262" t="s">
        <v>7</v>
      </c>
      <c r="L262" t="s">
        <v>6</v>
      </c>
      <c r="M262" t="s">
        <v>5</v>
      </c>
      <c r="N262" t="s">
        <v>5216</v>
      </c>
      <c r="O262" t="s">
        <v>0</v>
      </c>
      <c r="P262" s="3">
        <v>560</v>
      </c>
      <c r="Q262" s="3">
        <v>1063</v>
      </c>
      <c r="R262" s="3">
        <v>1576</v>
      </c>
      <c r="S262" s="3">
        <v>2094</v>
      </c>
      <c r="T262" s="3">
        <v>2094</v>
      </c>
      <c r="U262" s="3">
        <v>2194</v>
      </c>
      <c r="V262" t="s">
        <v>46</v>
      </c>
      <c r="W262" t="s">
        <v>15</v>
      </c>
      <c r="X262">
        <v>12</v>
      </c>
      <c r="Y262">
        <v>17</v>
      </c>
      <c r="Z262" t="s">
        <v>0</v>
      </c>
      <c r="AA262">
        <v>0</v>
      </c>
      <c r="AB262" t="s">
        <v>6716</v>
      </c>
      <c r="AC262" s="4">
        <v>0</v>
      </c>
      <c r="AD262" s="5">
        <v>0</v>
      </c>
      <c r="AE262" s="6">
        <v>523.5</v>
      </c>
    </row>
    <row r="263" spans="1:31" x14ac:dyDescent="0.25">
      <c r="A263">
        <v>196592</v>
      </c>
      <c r="B263" t="s">
        <v>1631</v>
      </c>
      <c r="C263" t="s">
        <v>5217</v>
      </c>
      <c r="D263">
        <v>2</v>
      </c>
      <c r="E263" t="s">
        <v>5218</v>
      </c>
      <c r="F263" t="s">
        <v>1732</v>
      </c>
      <c r="G263" t="s">
        <v>5219</v>
      </c>
      <c r="H263" t="s">
        <v>5219</v>
      </c>
      <c r="I263" t="s">
        <v>5219</v>
      </c>
      <c r="J263">
        <v>6485</v>
      </c>
      <c r="K263" t="s">
        <v>7</v>
      </c>
      <c r="L263" t="s">
        <v>20</v>
      </c>
      <c r="M263" t="s">
        <v>5</v>
      </c>
      <c r="N263" t="s">
        <v>5220</v>
      </c>
      <c r="O263" t="s">
        <v>0</v>
      </c>
      <c r="P263" s="3">
        <v>2610</v>
      </c>
      <c r="Q263" s="3">
        <v>4620</v>
      </c>
      <c r="R263" s="3">
        <v>6630</v>
      </c>
      <c r="S263" s="3">
        <v>8580</v>
      </c>
      <c r="T263" s="3">
        <v>8580</v>
      </c>
      <c r="U263" s="3">
        <v>8580</v>
      </c>
      <c r="V263" t="s">
        <v>5221</v>
      </c>
      <c r="W263" t="s">
        <v>15</v>
      </c>
      <c r="X263">
        <v>12</v>
      </c>
      <c r="Y263">
        <v>18</v>
      </c>
      <c r="Z263" t="s">
        <v>0</v>
      </c>
      <c r="AA263">
        <v>0</v>
      </c>
      <c r="AB263" t="s">
        <v>6716</v>
      </c>
      <c r="AC263" s="4">
        <v>0</v>
      </c>
      <c r="AD263" s="5">
        <v>0</v>
      </c>
      <c r="AE263" s="6">
        <v>2145</v>
      </c>
    </row>
    <row r="264" spans="1:31" x14ac:dyDescent="0.25">
      <c r="A264">
        <v>130183</v>
      </c>
      <c r="B264" t="s">
        <v>3290</v>
      </c>
      <c r="D264">
        <v>3</v>
      </c>
      <c r="E264" t="s">
        <v>5222</v>
      </c>
      <c r="F264" t="s">
        <v>5187</v>
      </c>
      <c r="G264" t="s">
        <v>5223</v>
      </c>
      <c r="H264" t="s">
        <v>5223</v>
      </c>
      <c r="I264" t="s">
        <v>5223</v>
      </c>
      <c r="J264">
        <v>7642</v>
      </c>
      <c r="K264" t="s">
        <v>7</v>
      </c>
      <c r="L264" t="s">
        <v>20</v>
      </c>
      <c r="M264" t="s">
        <v>5</v>
      </c>
      <c r="N264" t="s">
        <v>5224</v>
      </c>
      <c r="O264" t="s">
        <v>0</v>
      </c>
      <c r="P264" s="3">
        <v>2935</v>
      </c>
      <c r="Q264" s="3">
        <v>5770</v>
      </c>
      <c r="R264" s="3">
        <v>8605</v>
      </c>
      <c r="S264" s="3">
        <v>15525</v>
      </c>
      <c r="T264" s="3">
        <v>15525</v>
      </c>
      <c r="U264" s="3">
        <v>15525</v>
      </c>
      <c r="V264" t="s">
        <v>2407</v>
      </c>
      <c r="W264" t="s">
        <v>15</v>
      </c>
      <c r="X264">
        <v>12</v>
      </c>
      <c r="Y264">
        <v>18</v>
      </c>
      <c r="Z264" t="s">
        <v>0</v>
      </c>
      <c r="AA264">
        <v>0</v>
      </c>
      <c r="AB264" t="s">
        <v>6716</v>
      </c>
      <c r="AC264" s="4">
        <v>0</v>
      </c>
      <c r="AD264" s="5">
        <v>0</v>
      </c>
      <c r="AE264" s="6">
        <v>3881.25</v>
      </c>
    </row>
    <row r="265" spans="1:31" x14ac:dyDescent="0.25">
      <c r="A265">
        <v>130493</v>
      </c>
      <c r="B265" t="s">
        <v>3290</v>
      </c>
      <c r="C265" t="s">
        <v>3289</v>
      </c>
      <c r="D265">
        <v>1</v>
      </c>
      <c r="E265" t="s">
        <v>5245</v>
      </c>
      <c r="F265" t="s">
        <v>3287</v>
      </c>
      <c r="G265" t="s">
        <v>5246</v>
      </c>
      <c r="H265" t="s">
        <v>5247</v>
      </c>
      <c r="I265" t="s">
        <v>5248</v>
      </c>
      <c r="J265">
        <v>8133</v>
      </c>
      <c r="K265" t="s">
        <v>7</v>
      </c>
      <c r="L265" t="s">
        <v>6</v>
      </c>
      <c r="M265" t="s">
        <v>5</v>
      </c>
      <c r="N265" t="s">
        <v>5249</v>
      </c>
      <c r="O265" t="s">
        <v>5250</v>
      </c>
      <c r="P265" s="3">
        <v>1612</v>
      </c>
      <c r="Q265" s="3">
        <v>3169</v>
      </c>
      <c r="R265" s="3">
        <v>4726</v>
      </c>
      <c r="S265" s="3">
        <v>5027</v>
      </c>
      <c r="T265" s="3">
        <v>5027</v>
      </c>
      <c r="U265" s="3">
        <v>5027</v>
      </c>
      <c r="V265" t="s">
        <v>30</v>
      </c>
      <c r="W265" t="s">
        <v>15</v>
      </c>
      <c r="X265">
        <v>12</v>
      </c>
      <c r="Y265" t="s">
        <v>1561</v>
      </c>
      <c r="Z265" t="s">
        <v>5251</v>
      </c>
      <c r="AA265">
        <v>0</v>
      </c>
      <c r="AB265" t="s">
        <v>6716</v>
      </c>
      <c r="AC265" s="4">
        <v>0</v>
      </c>
      <c r="AD265" s="5">
        <v>0</v>
      </c>
      <c r="AE265" s="6">
        <v>1256.75</v>
      </c>
    </row>
    <row r="266" spans="1:31" x14ac:dyDescent="0.25">
      <c r="A266">
        <v>131520</v>
      </c>
      <c r="B266" t="s">
        <v>107</v>
      </c>
      <c r="D266">
        <v>2</v>
      </c>
      <c r="E266" t="s">
        <v>5292</v>
      </c>
      <c r="F266" t="s">
        <v>104</v>
      </c>
      <c r="G266" t="s">
        <v>5293</v>
      </c>
      <c r="H266" t="s">
        <v>5294</v>
      </c>
      <c r="I266" t="s">
        <v>5295</v>
      </c>
      <c r="J266">
        <v>7013</v>
      </c>
      <c r="K266" t="s">
        <v>7</v>
      </c>
      <c r="L266" t="s">
        <v>20</v>
      </c>
      <c r="M266" t="s">
        <v>5</v>
      </c>
      <c r="N266" t="s">
        <v>5296</v>
      </c>
      <c r="O266" t="s">
        <v>0</v>
      </c>
      <c r="P266" s="3">
        <v>4030</v>
      </c>
      <c r="Q266" s="3">
        <v>6970</v>
      </c>
      <c r="R266" s="3">
        <v>9910</v>
      </c>
      <c r="S266" s="3">
        <v>12800</v>
      </c>
      <c r="T266" s="3">
        <v>12800</v>
      </c>
      <c r="U266" s="3">
        <v>12800</v>
      </c>
      <c r="V266" t="s">
        <v>46</v>
      </c>
      <c r="W266" t="s">
        <v>15</v>
      </c>
      <c r="X266">
        <v>12</v>
      </c>
      <c r="Y266">
        <v>18</v>
      </c>
      <c r="Z266" t="s">
        <v>0</v>
      </c>
      <c r="AA266">
        <v>0</v>
      </c>
      <c r="AB266" t="s">
        <v>6716</v>
      </c>
      <c r="AC266" s="4">
        <v>0</v>
      </c>
      <c r="AD266" s="5">
        <v>0</v>
      </c>
      <c r="AE266" s="6">
        <v>3200</v>
      </c>
    </row>
    <row r="267" spans="1:31" x14ac:dyDescent="0.25">
      <c r="A267">
        <v>135081</v>
      </c>
      <c r="B267" t="s">
        <v>228</v>
      </c>
      <c r="D267">
        <v>2</v>
      </c>
      <c r="E267" t="s">
        <v>5316</v>
      </c>
      <c r="F267" t="s">
        <v>3264</v>
      </c>
      <c r="G267" t="s">
        <v>5317</v>
      </c>
      <c r="H267" t="s">
        <v>5318</v>
      </c>
      <c r="I267" t="s">
        <v>5319</v>
      </c>
      <c r="J267">
        <v>18101</v>
      </c>
      <c r="K267" t="s">
        <v>7</v>
      </c>
      <c r="L267" t="s">
        <v>20</v>
      </c>
      <c r="M267" t="s">
        <v>5</v>
      </c>
      <c r="N267" t="s">
        <v>5321</v>
      </c>
      <c r="O267" t="s">
        <v>0</v>
      </c>
      <c r="P267" s="3" t="s">
        <v>4230</v>
      </c>
      <c r="Q267" s="3" t="s">
        <v>284</v>
      </c>
      <c r="R267" s="3" t="s">
        <v>284</v>
      </c>
      <c r="S267" s="3">
        <v>8142</v>
      </c>
      <c r="T267" s="3">
        <v>8142</v>
      </c>
      <c r="U267" s="3">
        <v>8142</v>
      </c>
      <c r="V267" t="s">
        <v>46</v>
      </c>
      <c r="W267" t="s">
        <v>15</v>
      </c>
      <c r="X267">
        <v>12</v>
      </c>
      <c r="Y267" t="s">
        <v>1</v>
      </c>
      <c r="Z267" t="s">
        <v>5320</v>
      </c>
      <c r="AA267">
        <v>0</v>
      </c>
      <c r="AB267" t="s">
        <v>6716</v>
      </c>
      <c r="AC267" s="4">
        <v>0</v>
      </c>
      <c r="AD267" s="5">
        <v>0</v>
      </c>
      <c r="AE267" s="6">
        <v>2035.5</v>
      </c>
    </row>
    <row r="268" spans="1:31" x14ac:dyDescent="0.25">
      <c r="A268">
        <v>198914</v>
      </c>
      <c r="B268" t="s">
        <v>1535</v>
      </c>
      <c r="D268">
        <v>4</v>
      </c>
      <c r="E268" t="s">
        <v>5328</v>
      </c>
      <c r="F268" t="s">
        <v>5329</v>
      </c>
      <c r="G268" t="s">
        <v>5330</v>
      </c>
      <c r="H268" t="s">
        <v>5331</v>
      </c>
      <c r="I268" t="s">
        <v>5332</v>
      </c>
      <c r="J268">
        <v>973</v>
      </c>
      <c r="K268" t="s">
        <v>7</v>
      </c>
      <c r="L268" t="s">
        <v>6</v>
      </c>
      <c r="M268" t="s">
        <v>5</v>
      </c>
      <c r="N268" t="s">
        <v>5333</v>
      </c>
      <c r="O268" t="s">
        <v>0</v>
      </c>
      <c r="P268" s="3">
        <v>254</v>
      </c>
      <c r="Q268" s="3">
        <v>482</v>
      </c>
      <c r="R268" s="3">
        <v>724</v>
      </c>
      <c r="S268" s="3">
        <v>4336</v>
      </c>
      <c r="T268" s="3">
        <v>4336</v>
      </c>
      <c r="U268" s="3" t="s">
        <v>1</v>
      </c>
      <c r="V268" t="s">
        <v>46</v>
      </c>
      <c r="W268" t="s">
        <v>15</v>
      </c>
      <c r="X268">
        <v>9</v>
      </c>
      <c r="Y268">
        <v>16</v>
      </c>
      <c r="Z268" t="s">
        <v>0</v>
      </c>
      <c r="AA268">
        <v>0</v>
      </c>
      <c r="AB268" t="s">
        <v>6716</v>
      </c>
      <c r="AC268" s="4">
        <v>0</v>
      </c>
      <c r="AD268" s="5">
        <v>0</v>
      </c>
      <c r="AE268" s="6">
        <v>1084</v>
      </c>
    </row>
    <row r="269" spans="1:31" x14ac:dyDescent="0.25">
      <c r="A269">
        <v>199102</v>
      </c>
      <c r="B269" t="s">
        <v>1535</v>
      </c>
      <c r="C269" t="s">
        <v>1534</v>
      </c>
      <c r="D269">
        <v>1</v>
      </c>
      <c r="E269" t="s">
        <v>5347</v>
      </c>
      <c r="F269" t="s">
        <v>5348</v>
      </c>
      <c r="G269" t="s">
        <v>5349</v>
      </c>
      <c r="H269" t="s">
        <v>5350</v>
      </c>
      <c r="I269" t="s">
        <v>5351</v>
      </c>
      <c r="J269">
        <v>9203</v>
      </c>
      <c r="K269" t="s">
        <v>7</v>
      </c>
      <c r="L269" t="s">
        <v>6</v>
      </c>
      <c r="M269" t="s">
        <v>5</v>
      </c>
      <c r="N269" t="s">
        <v>5352</v>
      </c>
      <c r="O269" t="s">
        <v>0</v>
      </c>
      <c r="P269" s="3">
        <v>1016.67</v>
      </c>
      <c r="Q269" s="3">
        <v>2876.48</v>
      </c>
      <c r="R269" s="3">
        <v>3889.02</v>
      </c>
      <c r="S269" s="3">
        <v>4322.7700000000004</v>
      </c>
      <c r="T269" s="3">
        <v>4322.7700000000004</v>
      </c>
      <c r="U269" s="3">
        <v>4322.7700000000004</v>
      </c>
      <c r="V269" t="s">
        <v>46</v>
      </c>
      <c r="W269" t="s">
        <v>15</v>
      </c>
      <c r="X269">
        <v>12</v>
      </c>
      <c r="Y269" t="s">
        <v>1</v>
      </c>
      <c r="Z269" t="s">
        <v>0</v>
      </c>
      <c r="AA269">
        <v>0</v>
      </c>
      <c r="AB269" t="s">
        <v>6716</v>
      </c>
      <c r="AC269" s="4">
        <v>0</v>
      </c>
      <c r="AD269" s="5">
        <v>0</v>
      </c>
      <c r="AE269" s="6">
        <v>1080.6925000000001</v>
      </c>
    </row>
    <row r="270" spans="1:31" x14ac:dyDescent="0.25">
      <c r="A270">
        <v>137032</v>
      </c>
      <c r="B270" t="s">
        <v>228</v>
      </c>
      <c r="D270">
        <v>2</v>
      </c>
      <c r="E270" t="s">
        <v>5364</v>
      </c>
      <c r="F270" t="s">
        <v>5365</v>
      </c>
      <c r="G270" t="s">
        <v>5366</v>
      </c>
      <c r="H270" t="s">
        <v>5367</v>
      </c>
      <c r="I270" t="s">
        <v>5368</v>
      </c>
      <c r="J270">
        <v>12581</v>
      </c>
      <c r="K270" t="s">
        <v>7</v>
      </c>
      <c r="L270" t="s">
        <v>20</v>
      </c>
      <c r="M270" t="s">
        <v>5</v>
      </c>
      <c r="N270" t="s">
        <v>5369</v>
      </c>
      <c r="O270" t="s">
        <v>0</v>
      </c>
      <c r="P270" s="3">
        <v>1990</v>
      </c>
      <c r="Q270" s="3">
        <v>3640</v>
      </c>
      <c r="R270" s="3">
        <v>5290</v>
      </c>
      <c r="S270" s="3">
        <v>10720</v>
      </c>
      <c r="T270" s="3">
        <v>10720</v>
      </c>
      <c r="U270" s="3">
        <v>10720</v>
      </c>
      <c r="V270" t="s">
        <v>46</v>
      </c>
      <c r="W270" t="s">
        <v>15</v>
      </c>
      <c r="X270">
        <v>12</v>
      </c>
      <c r="Y270">
        <v>18</v>
      </c>
      <c r="Z270" t="s">
        <v>0</v>
      </c>
      <c r="AA270">
        <v>0</v>
      </c>
      <c r="AB270" t="s">
        <v>6716</v>
      </c>
      <c r="AC270" s="4">
        <v>0</v>
      </c>
      <c r="AD270" s="5">
        <v>0</v>
      </c>
      <c r="AE270" s="6">
        <v>2680</v>
      </c>
    </row>
    <row r="271" spans="1:31" x14ac:dyDescent="0.25">
      <c r="A271">
        <v>199281</v>
      </c>
      <c r="B271" t="s">
        <v>1535</v>
      </c>
      <c r="C271" t="s">
        <v>1534</v>
      </c>
      <c r="D271">
        <v>1</v>
      </c>
      <c r="E271" t="s">
        <v>5370</v>
      </c>
      <c r="F271" t="s">
        <v>5371</v>
      </c>
      <c r="G271" t="s">
        <v>5372</v>
      </c>
      <c r="H271" t="s">
        <v>5373</v>
      </c>
      <c r="I271" t="s">
        <v>5374</v>
      </c>
      <c r="J271">
        <v>5511</v>
      </c>
      <c r="K271" t="s">
        <v>7</v>
      </c>
      <c r="L271" t="s">
        <v>6</v>
      </c>
      <c r="M271" t="s">
        <v>5</v>
      </c>
      <c r="N271" t="s">
        <v>5375</v>
      </c>
      <c r="O271" t="s">
        <v>0</v>
      </c>
      <c r="P271" s="3">
        <v>727.03</v>
      </c>
      <c r="Q271" s="3">
        <v>1454.05</v>
      </c>
      <c r="R271" s="3">
        <v>2181.0700000000002</v>
      </c>
      <c r="S271" s="3">
        <v>2908.09</v>
      </c>
      <c r="T271" s="3">
        <v>2908.09</v>
      </c>
      <c r="U271" s="3">
        <v>2809.09</v>
      </c>
      <c r="V271" t="s">
        <v>46</v>
      </c>
      <c r="W271" t="s">
        <v>15</v>
      </c>
      <c r="X271">
        <v>12</v>
      </c>
      <c r="Y271" t="s">
        <v>1</v>
      </c>
      <c r="Z271" t="s">
        <v>5376</v>
      </c>
      <c r="AA271">
        <v>0</v>
      </c>
      <c r="AB271" t="s">
        <v>6716</v>
      </c>
      <c r="AC271" s="4">
        <v>0</v>
      </c>
      <c r="AD271" s="5">
        <v>0</v>
      </c>
      <c r="AE271" s="6">
        <v>727.02250000000049</v>
      </c>
    </row>
    <row r="272" spans="1:31" x14ac:dyDescent="0.25">
      <c r="A272">
        <v>139959</v>
      </c>
      <c r="B272" t="s">
        <v>14</v>
      </c>
      <c r="C272" t="s">
        <v>71</v>
      </c>
      <c r="D272">
        <v>1</v>
      </c>
      <c r="E272" t="s">
        <v>5412</v>
      </c>
      <c r="F272" t="s">
        <v>281</v>
      </c>
      <c r="G272" t="s">
        <v>5413</v>
      </c>
      <c r="H272" t="s">
        <v>5414</v>
      </c>
      <c r="I272" t="s">
        <v>5415</v>
      </c>
      <c r="J272">
        <v>26882</v>
      </c>
      <c r="K272" t="s">
        <v>7</v>
      </c>
      <c r="L272" t="s">
        <v>6</v>
      </c>
      <c r="M272" t="s">
        <v>5</v>
      </c>
      <c r="N272" t="s">
        <v>5417</v>
      </c>
      <c r="O272" t="s">
        <v>0</v>
      </c>
      <c r="P272" s="3">
        <v>3917</v>
      </c>
      <c r="Q272" s="3">
        <v>3917</v>
      </c>
      <c r="R272" s="3">
        <v>5817</v>
      </c>
      <c r="S272" s="3">
        <v>5817</v>
      </c>
      <c r="T272" s="3">
        <v>5817</v>
      </c>
      <c r="U272" s="3">
        <v>5817</v>
      </c>
      <c r="V272" t="s">
        <v>46</v>
      </c>
      <c r="W272" t="s">
        <v>15</v>
      </c>
      <c r="X272">
        <v>7</v>
      </c>
      <c r="Y272" t="s">
        <v>1</v>
      </c>
      <c r="Z272" t="s">
        <v>5416</v>
      </c>
      <c r="AA272">
        <v>0</v>
      </c>
      <c r="AB272" t="s">
        <v>6716</v>
      </c>
      <c r="AC272" s="4">
        <v>0</v>
      </c>
      <c r="AD272" s="5">
        <v>0</v>
      </c>
      <c r="AE272" s="6">
        <v>1454.25</v>
      </c>
    </row>
    <row r="273" spans="1:31" x14ac:dyDescent="0.25">
      <c r="A273">
        <v>200280</v>
      </c>
      <c r="B273" t="s">
        <v>1520</v>
      </c>
      <c r="C273" t="s">
        <v>1519</v>
      </c>
      <c r="D273">
        <v>1</v>
      </c>
      <c r="E273" t="s">
        <v>5418</v>
      </c>
      <c r="F273" t="s">
        <v>5419</v>
      </c>
      <c r="G273" t="s">
        <v>5420</v>
      </c>
      <c r="H273" t="s">
        <v>5421</v>
      </c>
      <c r="I273" t="s">
        <v>5422</v>
      </c>
      <c r="J273">
        <v>11537</v>
      </c>
      <c r="K273" t="s">
        <v>7</v>
      </c>
      <c r="L273" t="s">
        <v>6</v>
      </c>
      <c r="M273" t="s">
        <v>5</v>
      </c>
      <c r="N273" t="s">
        <v>5423</v>
      </c>
      <c r="O273" t="s">
        <v>0</v>
      </c>
      <c r="P273" s="3">
        <v>1017.12</v>
      </c>
      <c r="Q273" s="3">
        <v>2034.24</v>
      </c>
      <c r="R273" s="3">
        <v>3051.36</v>
      </c>
      <c r="S273" s="3">
        <v>4068.5</v>
      </c>
      <c r="T273" s="3">
        <v>4068.5</v>
      </c>
      <c r="U273" s="3">
        <v>4068.5</v>
      </c>
      <c r="V273" t="s">
        <v>30</v>
      </c>
      <c r="W273" t="s">
        <v>15</v>
      </c>
      <c r="X273">
        <v>12</v>
      </c>
      <c r="Y273" t="s">
        <v>1561</v>
      </c>
      <c r="Z273" t="s">
        <v>0</v>
      </c>
      <c r="AA273">
        <v>0</v>
      </c>
      <c r="AB273" t="s">
        <v>6716</v>
      </c>
      <c r="AC273" s="4">
        <v>0</v>
      </c>
      <c r="AD273" s="5">
        <v>0</v>
      </c>
      <c r="AE273" s="6">
        <v>1017.125</v>
      </c>
    </row>
    <row r="274" spans="1:31" x14ac:dyDescent="0.25">
      <c r="A274">
        <v>140951</v>
      </c>
      <c r="B274" t="s">
        <v>14</v>
      </c>
      <c r="D274">
        <v>2</v>
      </c>
      <c r="E274" t="s">
        <v>5424</v>
      </c>
      <c r="F274" t="s">
        <v>3087</v>
      </c>
      <c r="G274" t="s">
        <v>5425</v>
      </c>
      <c r="H274" t="s">
        <v>5426</v>
      </c>
      <c r="I274" t="s">
        <v>5427</v>
      </c>
      <c r="J274">
        <v>9092</v>
      </c>
      <c r="K274" t="s">
        <v>88</v>
      </c>
      <c r="L274" t="s">
        <v>20</v>
      </c>
      <c r="M274" t="s">
        <v>5</v>
      </c>
      <c r="N274" t="s">
        <v>5428</v>
      </c>
      <c r="O274" t="s">
        <v>0</v>
      </c>
      <c r="P274" s="3">
        <v>4450</v>
      </c>
      <c r="Q274" s="3">
        <v>8360</v>
      </c>
      <c r="R274" s="3">
        <v>8360</v>
      </c>
      <c r="S274" s="3">
        <v>12270</v>
      </c>
      <c r="T274" s="3">
        <v>12270</v>
      </c>
      <c r="U274" s="3" t="s">
        <v>64</v>
      </c>
      <c r="V274" t="s">
        <v>46</v>
      </c>
      <c r="W274" t="s">
        <v>866</v>
      </c>
      <c r="X274" t="s">
        <v>1</v>
      </c>
      <c r="Y274" t="s">
        <v>1</v>
      </c>
      <c r="Z274" t="s">
        <v>0</v>
      </c>
      <c r="AA274">
        <v>0</v>
      </c>
      <c r="AB274" t="s">
        <v>6716</v>
      </c>
      <c r="AC274" s="4">
        <v>0</v>
      </c>
      <c r="AD274" s="5">
        <v>0</v>
      </c>
      <c r="AE274" s="6">
        <v>3067.5</v>
      </c>
    </row>
    <row r="275" spans="1:31" x14ac:dyDescent="0.25">
      <c r="A275">
        <v>200332</v>
      </c>
      <c r="B275" t="s">
        <v>1520</v>
      </c>
      <c r="C275" t="s">
        <v>1519</v>
      </c>
      <c r="D275">
        <v>1</v>
      </c>
      <c r="E275" t="s">
        <v>5429</v>
      </c>
      <c r="F275" t="s">
        <v>5430</v>
      </c>
      <c r="G275" t="s">
        <v>5431</v>
      </c>
      <c r="H275" t="s">
        <v>5432</v>
      </c>
      <c r="I275" t="s">
        <v>5433</v>
      </c>
      <c r="J275">
        <v>12124</v>
      </c>
      <c r="K275" t="s">
        <v>7</v>
      </c>
      <c r="L275" t="s">
        <v>6</v>
      </c>
      <c r="M275" t="s">
        <v>5</v>
      </c>
      <c r="N275" t="s">
        <v>5435</v>
      </c>
      <c r="O275" t="s">
        <v>5436</v>
      </c>
      <c r="P275" s="3">
        <v>1074.48</v>
      </c>
      <c r="Q275" s="3">
        <v>2148</v>
      </c>
      <c r="R275" s="3">
        <v>3223.44</v>
      </c>
      <c r="S275" s="3">
        <v>4103.58</v>
      </c>
      <c r="T275" s="3">
        <v>4103.58</v>
      </c>
      <c r="U275" s="3">
        <v>4103.58</v>
      </c>
      <c r="V275" t="s">
        <v>5434</v>
      </c>
      <c r="W275" t="s">
        <v>15</v>
      </c>
      <c r="X275">
        <v>12</v>
      </c>
      <c r="Y275" t="s">
        <v>1</v>
      </c>
      <c r="Z275" t="s">
        <v>0</v>
      </c>
      <c r="AA275">
        <v>0</v>
      </c>
      <c r="AB275" t="s">
        <v>6716</v>
      </c>
      <c r="AC275" s="4">
        <v>0</v>
      </c>
      <c r="AD275" s="5">
        <v>0</v>
      </c>
      <c r="AE275" s="6">
        <v>1025.8949999999995</v>
      </c>
    </row>
    <row r="276" spans="1:31" x14ac:dyDescent="0.25">
      <c r="A276">
        <v>201885</v>
      </c>
      <c r="B276" t="s">
        <v>1406</v>
      </c>
      <c r="C276" t="s">
        <v>1420</v>
      </c>
      <c r="D276">
        <v>1</v>
      </c>
      <c r="E276" t="s">
        <v>5438</v>
      </c>
      <c r="F276" t="s">
        <v>1484</v>
      </c>
      <c r="G276" t="s">
        <v>5439</v>
      </c>
      <c r="H276" t="s">
        <v>5440</v>
      </c>
      <c r="I276" t="s">
        <v>5441</v>
      </c>
      <c r="J276">
        <v>24300</v>
      </c>
      <c r="K276" t="s">
        <v>7</v>
      </c>
      <c r="L276" t="s">
        <v>6</v>
      </c>
      <c r="M276" t="s">
        <v>5</v>
      </c>
      <c r="N276" t="s">
        <v>5442</v>
      </c>
      <c r="O276" t="s">
        <v>0</v>
      </c>
      <c r="P276" s="3">
        <v>1377</v>
      </c>
      <c r="Q276" s="3">
        <v>2754</v>
      </c>
      <c r="R276" s="3">
        <v>4131</v>
      </c>
      <c r="S276" s="3">
        <v>5500</v>
      </c>
      <c r="T276" s="3">
        <v>5500</v>
      </c>
      <c r="U276" s="3">
        <v>5500</v>
      </c>
      <c r="V276" t="s">
        <v>30</v>
      </c>
      <c r="W276" t="s">
        <v>15</v>
      </c>
      <c r="X276">
        <v>12</v>
      </c>
      <c r="Y276" t="s">
        <v>1561</v>
      </c>
      <c r="Z276" t="s">
        <v>0</v>
      </c>
      <c r="AA276">
        <v>0</v>
      </c>
      <c r="AB276" t="s">
        <v>6716</v>
      </c>
      <c r="AC276" s="4">
        <v>0</v>
      </c>
      <c r="AD276" s="5">
        <v>0</v>
      </c>
      <c r="AE276" s="6">
        <v>1375</v>
      </c>
    </row>
    <row r="277" spans="1:31" x14ac:dyDescent="0.25">
      <c r="A277">
        <v>142115</v>
      </c>
      <c r="B277" t="s">
        <v>131</v>
      </c>
      <c r="C277" t="s">
        <v>5476</v>
      </c>
      <c r="D277">
        <v>1</v>
      </c>
      <c r="E277" t="s">
        <v>5477</v>
      </c>
      <c r="F277" t="s">
        <v>5478</v>
      </c>
      <c r="G277" t="s">
        <v>5479</v>
      </c>
      <c r="H277" t="s">
        <v>5480</v>
      </c>
      <c r="I277" t="s">
        <v>5481</v>
      </c>
      <c r="J277">
        <v>19333</v>
      </c>
      <c r="K277" t="s">
        <v>7</v>
      </c>
      <c r="L277" t="s">
        <v>6</v>
      </c>
      <c r="M277" t="s">
        <v>5</v>
      </c>
      <c r="N277" t="s">
        <v>5482</v>
      </c>
      <c r="O277" t="s">
        <v>0</v>
      </c>
      <c r="P277" s="3">
        <v>1091</v>
      </c>
      <c r="Q277" s="3">
        <v>1982</v>
      </c>
      <c r="R277" s="3">
        <v>2873</v>
      </c>
      <c r="S277" s="3">
        <v>3754</v>
      </c>
      <c r="T277" s="3">
        <v>3754</v>
      </c>
      <c r="U277" s="3">
        <v>4154</v>
      </c>
      <c r="V277" t="s">
        <v>46</v>
      </c>
      <c r="W277" t="s">
        <v>15</v>
      </c>
      <c r="X277">
        <v>1</v>
      </c>
      <c r="Y277">
        <v>11</v>
      </c>
      <c r="Z277" t="s">
        <v>0</v>
      </c>
      <c r="AA277">
        <v>0</v>
      </c>
      <c r="AB277" t="s">
        <v>6716</v>
      </c>
      <c r="AC277" s="4">
        <v>0</v>
      </c>
      <c r="AD277" s="5">
        <v>0</v>
      </c>
      <c r="AE277" s="6">
        <v>938.5</v>
      </c>
    </row>
    <row r="278" spans="1:31" x14ac:dyDescent="0.25">
      <c r="A278">
        <v>203155</v>
      </c>
      <c r="B278" t="s">
        <v>1406</v>
      </c>
      <c r="D278">
        <v>4</v>
      </c>
      <c r="E278" t="s">
        <v>5483</v>
      </c>
      <c r="F278" t="s">
        <v>5484</v>
      </c>
      <c r="G278" t="s">
        <v>5485</v>
      </c>
      <c r="H278" t="s">
        <v>5486</v>
      </c>
      <c r="I278" t="s">
        <v>5487</v>
      </c>
      <c r="J278">
        <v>3474</v>
      </c>
      <c r="K278" t="s">
        <v>7</v>
      </c>
      <c r="L278" t="s">
        <v>6</v>
      </c>
      <c r="M278" t="s">
        <v>5</v>
      </c>
      <c r="N278" t="s">
        <v>5488</v>
      </c>
      <c r="O278" t="s">
        <v>0</v>
      </c>
      <c r="P278" s="3">
        <v>549</v>
      </c>
      <c r="Q278" s="3">
        <v>1098</v>
      </c>
      <c r="R278" s="3">
        <v>1647</v>
      </c>
      <c r="S278" s="3">
        <v>2195</v>
      </c>
      <c r="T278" s="3">
        <v>2195</v>
      </c>
      <c r="U278" s="3" t="s">
        <v>284</v>
      </c>
      <c r="V278" t="s">
        <v>46</v>
      </c>
      <c r="W278" t="s">
        <v>15</v>
      </c>
      <c r="X278">
        <v>12</v>
      </c>
      <c r="Y278">
        <v>16</v>
      </c>
      <c r="Z278" t="s">
        <v>0</v>
      </c>
      <c r="AA278">
        <v>0</v>
      </c>
      <c r="AB278" t="s">
        <v>6716</v>
      </c>
      <c r="AC278" s="4">
        <v>0</v>
      </c>
      <c r="AD278" s="5">
        <v>0</v>
      </c>
      <c r="AE278" s="6">
        <v>548.75</v>
      </c>
    </row>
    <row r="279" spans="1:31" x14ac:dyDescent="0.25">
      <c r="A279">
        <v>142276</v>
      </c>
      <c r="B279" t="s">
        <v>131</v>
      </c>
      <c r="D279">
        <v>1</v>
      </c>
      <c r="E279" t="s">
        <v>5489</v>
      </c>
      <c r="F279" t="s">
        <v>5490</v>
      </c>
      <c r="G279" t="s">
        <v>5491</v>
      </c>
      <c r="H279" t="s">
        <v>5492</v>
      </c>
      <c r="I279" t="s">
        <v>5493</v>
      </c>
      <c r="J279">
        <v>11517</v>
      </c>
      <c r="K279" t="s">
        <v>7</v>
      </c>
      <c r="L279" t="s">
        <v>6</v>
      </c>
      <c r="M279" t="s">
        <v>5</v>
      </c>
      <c r="N279" t="s">
        <v>5494</v>
      </c>
      <c r="O279" t="s">
        <v>0</v>
      </c>
      <c r="P279" s="3">
        <v>1044</v>
      </c>
      <c r="Q279" s="3">
        <v>2044</v>
      </c>
      <c r="R279" s="3">
        <v>3132</v>
      </c>
      <c r="S279" s="3">
        <v>3478</v>
      </c>
      <c r="T279" s="3">
        <v>3478</v>
      </c>
      <c r="U279" s="3">
        <v>3478</v>
      </c>
      <c r="V279" t="s">
        <v>46</v>
      </c>
      <c r="W279" t="s">
        <v>15</v>
      </c>
      <c r="X279">
        <v>10</v>
      </c>
      <c r="Y279" t="s">
        <v>1</v>
      </c>
      <c r="Z279" t="s">
        <v>0</v>
      </c>
      <c r="AA279">
        <v>0</v>
      </c>
      <c r="AB279" t="s">
        <v>6716</v>
      </c>
      <c r="AC279" s="4">
        <v>0</v>
      </c>
      <c r="AD279" s="5">
        <v>0</v>
      </c>
      <c r="AE279" s="6">
        <v>869.5</v>
      </c>
    </row>
    <row r="280" spans="1:31" x14ac:dyDescent="0.25">
      <c r="A280">
        <v>203517</v>
      </c>
      <c r="B280" t="s">
        <v>1406</v>
      </c>
      <c r="C280" t="s">
        <v>1420</v>
      </c>
      <c r="D280">
        <v>1</v>
      </c>
      <c r="E280" t="s">
        <v>5495</v>
      </c>
      <c r="F280" t="s">
        <v>5496</v>
      </c>
      <c r="G280" t="s">
        <v>5497</v>
      </c>
      <c r="H280" t="s">
        <v>5498</v>
      </c>
      <c r="I280" t="s">
        <v>5499</v>
      </c>
      <c r="J280">
        <v>23328</v>
      </c>
      <c r="K280" t="s">
        <v>7</v>
      </c>
      <c r="L280" t="s">
        <v>6</v>
      </c>
      <c r="M280" t="s">
        <v>5</v>
      </c>
      <c r="N280" t="s">
        <v>1455</v>
      </c>
      <c r="O280" t="s">
        <v>0</v>
      </c>
      <c r="P280" s="3">
        <v>1368</v>
      </c>
      <c r="Q280" s="3">
        <v>2736</v>
      </c>
      <c r="R280" s="3">
        <v>4104</v>
      </c>
      <c r="S280" s="3">
        <v>5006</v>
      </c>
      <c r="T280" s="3">
        <v>5006</v>
      </c>
      <c r="U280" s="3">
        <v>5006</v>
      </c>
      <c r="V280" t="s">
        <v>46</v>
      </c>
      <c r="W280" t="s">
        <v>15</v>
      </c>
      <c r="X280">
        <v>12</v>
      </c>
      <c r="Y280">
        <v>18</v>
      </c>
      <c r="Z280" t="s">
        <v>0</v>
      </c>
      <c r="AA280">
        <v>0</v>
      </c>
      <c r="AB280" t="s">
        <v>6716</v>
      </c>
      <c r="AC280" s="4">
        <v>0</v>
      </c>
      <c r="AD280" s="5">
        <v>0</v>
      </c>
      <c r="AE280" s="6">
        <v>1251.5</v>
      </c>
    </row>
    <row r="281" spans="1:31" x14ac:dyDescent="0.25">
      <c r="A281">
        <v>144281</v>
      </c>
      <c r="B281" t="s">
        <v>59</v>
      </c>
      <c r="D281">
        <v>2</v>
      </c>
      <c r="E281" t="s">
        <v>5513</v>
      </c>
      <c r="F281" t="s">
        <v>57</v>
      </c>
      <c r="G281" t="s">
        <v>5514</v>
      </c>
      <c r="H281" t="s">
        <v>5515</v>
      </c>
      <c r="I281" t="s">
        <v>5516</v>
      </c>
      <c r="J281">
        <v>9003</v>
      </c>
      <c r="K281" t="s">
        <v>7</v>
      </c>
      <c r="L281" t="s">
        <v>20</v>
      </c>
      <c r="M281" t="s">
        <v>5</v>
      </c>
      <c r="N281" t="s">
        <v>5517</v>
      </c>
      <c r="O281" t="s">
        <v>0</v>
      </c>
      <c r="P281" s="3">
        <v>2702</v>
      </c>
      <c r="Q281" s="3">
        <v>5249</v>
      </c>
      <c r="R281" s="3">
        <v>7796</v>
      </c>
      <c r="S281" s="3">
        <v>12295</v>
      </c>
      <c r="T281" s="3">
        <v>12295</v>
      </c>
      <c r="U281" s="3">
        <v>16241</v>
      </c>
      <c r="V281" t="s">
        <v>30</v>
      </c>
      <c r="W281" t="s">
        <v>15</v>
      </c>
      <c r="X281">
        <v>12</v>
      </c>
      <c r="Y281">
        <v>16</v>
      </c>
      <c r="Z281" t="s">
        <v>5518</v>
      </c>
      <c r="AA281">
        <v>0</v>
      </c>
      <c r="AB281" t="s">
        <v>6716</v>
      </c>
      <c r="AC281" s="4">
        <v>0</v>
      </c>
      <c r="AD281" s="5">
        <v>0</v>
      </c>
      <c r="AE281" s="6">
        <v>3073.75</v>
      </c>
    </row>
    <row r="282" spans="1:31" x14ac:dyDescent="0.25">
      <c r="A282">
        <v>204024</v>
      </c>
      <c r="B282" t="s">
        <v>1406</v>
      </c>
      <c r="D282">
        <v>1</v>
      </c>
      <c r="E282" t="s">
        <v>5519</v>
      </c>
      <c r="F282" t="s">
        <v>5520</v>
      </c>
      <c r="G282" t="s">
        <v>5521</v>
      </c>
      <c r="H282" t="s">
        <v>5522</v>
      </c>
      <c r="I282" t="s">
        <v>5523</v>
      </c>
      <c r="J282">
        <v>15813</v>
      </c>
      <c r="K282" t="s">
        <v>7</v>
      </c>
      <c r="L282" t="s">
        <v>6</v>
      </c>
      <c r="M282" t="s">
        <v>5</v>
      </c>
      <c r="N282" t="s">
        <v>5525</v>
      </c>
      <c r="O282" t="s">
        <v>0</v>
      </c>
      <c r="P282" s="3">
        <v>1841.97</v>
      </c>
      <c r="Q282" s="3">
        <v>3683.94</v>
      </c>
      <c r="R282" s="3">
        <v>5525.91</v>
      </c>
      <c r="S282" s="3">
        <v>14736</v>
      </c>
      <c r="T282" s="3">
        <v>14736</v>
      </c>
      <c r="U282" s="3">
        <v>14736</v>
      </c>
      <c r="V282" t="s">
        <v>5524</v>
      </c>
      <c r="W282" t="s">
        <v>15</v>
      </c>
      <c r="X282">
        <v>12</v>
      </c>
      <c r="Y282" t="s">
        <v>1</v>
      </c>
      <c r="Z282" t="s">
        <v>0</v>
      </c>
      <c r="AA282">
        <v>0</v>
      </c>
      <c r="AB282" t="s">
        <v>6716</v>
      </c>
      <c r="AC282" s="4">
        <v>0</v>
      </c>
      <c r="AD282" s="5">
        <v>0</v>
      </c>
      <c r="AE282" s="6">
        <v>3684</v>
      </c>
    </row>
    <row r="283" spans="1:31" x14ac:dyDescent="0.25">
      <c r="A283">
        <v>144740</v>
      </c>
      <c r="B283" t="s">
        <v>59</v>
      </c>
      <c r="D283">
        <v>2</v>
      </c>
      <c r="E283" t="s">
        <v>5534</v>
      </c>
      <c r="F283" t="s">
        <v>57</v>
      </c>
      <c r="G283" t="s">
        <v>5535</v>
      </c>
      <c r="H283" t="s">
        <v>5536</v>
      </c>
      <c r="I283" t="s">
        <v>5537</v>
      </c>
      <c r="J283">
        <v>16153</v>
      </c>
      <c r="K283" t="s">
        <v>88</v>
      </c>
      <c r="L283" t="s">
        <v>20</v>
      </c>
      <c r="M283" t="s">
        <v>5</v>
      </c>
      <c r="N283" t="s">
        <v>5538</v>
      </c>
      <c r="O283" t="s">
        <v>0</v>
      </c>
      <c r="P283" s="3">
        <v>1800</v>
      </c>
      <c r="Q283" s="3">
        <v>3600</v>
      </c>
      <c r="R283" s="3">
        <v>5400</v>
      </c>
      <c r="S283" s="3">
        <v>12340</v>
      </c>
      <c r="T283" s="3">
        <v>12340</v>
      </c>
      <c r="U283" s="3">
        <v>12340</v>
      </c>
      <c r="V283" t="s">
        <v>46</v>
      </c>
      <c r="W283" t="s">
        <v>15</v>
      </c>
      <c r="X283">
        <v>12</v>
      </c>
      <c r="Y283">
        <v>18</v>
      </c>
      <c r="Z283" t="s">
        <v>5539</v>
      </c>
      <c r="AA283">
        <v>0</v>
      </c>
      <c r="AB283" t="s">
        <v>6716</v>
      </c>
      <c r="AC283" s="4">
        <v>0</v>
      </c>
      <c r="AD283" s="5">
        <v>0</v>
      </c>
      <c r="AE283" s="6">
        <v>3085</v>
      </c>
    </row>
    <row r="284" spans="1:31" x14ac:dyDescent="0.25">
      <c r="A284">
        <v>204839</v>
      </c>
      <c r="B284" t="s">
        <v>1406</v>
      </c>
      <c r="C284" t="s">
        <v>5540</v>
      </c>
      <c r="D284">
        <v>1</v>
      </c>
      <c r="E284" t="s">
        <v>5541</v>
      </c>
      <c r="F284" t="s">
        <v>5542</v>
      </c>
      <c r="G284" t="s">
        <v>5543</v>
      </c>
      <c r="H284" t="s">
        <v>5544</v>
      </c>
      <c r="I284" t="s">
        <v>5545</v>
      </c>
      <c r="J284">
        <v>2018</v>
      </c>
      <c r="K284" t="s">
        <v>7</v>
      </c>
      <c r="L284" t="s">
        <v>6</v>
      </c>
      <c r="M284" t="s">
        <v>5</v>
      </c>
      <c r="N284" t="s">
        <v>5546</v>
      </c>
      <c r="O284" t="s">
        <v>0</v>
      </c>
      <c r="P284" s="3">
        <v>657</v>
      </c>
      <c r="Q284" s="3">
        <v>1314</v>
      </c>
      <c r="R284" s="3">
        <v>1971</v>
      </c>
      <c r="S284" s="3">
        <v>2403</v>
      </c>
      <c r="T284" s="3">
        <v>2403</v>
      </c>
      <c r="U284" s="3">
        <v>2403</v>
      </c>
      <c r="V284" t="s">
        <v>30</v>
      </c>
      <c r="W284" t="s">
        <v>15</v>
      </c>
      <c r="X284">
        <v>12</v>
      </c>
      <c r="Y284">
        <v>20</v>
      </c>
      <c r="Z284" t="s">
        <v>0</v>
      </c>
      <c r="AA284">
        <v>0</v>
      </c>
      <c r="AB284" t="s">
        <v>6716</v>
      </c>
      <c r="AC284" s="4">
        <v>0</v>
      </c>
      <c r="AD284" s="5">
        <v>0</v>
      </c>
      <c r="AE284" s="6">
        <v>600.75</v>
      </c>
    </row>
    <row r="285" spans="1:31" x14ac:dyDescent="0.25">
      <c r="A285">
        <v>145460</v>
      </c>
      <c r="B285" t="s">
        <v>59</v>
      </c>
      <c r="C285" t="s">
        <v>4257</v>
      </c>
      <c r="D285">
        <v>3</v>
      </c>
      <c r="E285" t="s">
        <v>5569</v>
      </c>
      <c r="F285" t="s">
        <v>57</v>
      </c>
      <c r="G285" t="s">
        <v>5570</v>
      </c>
      <c r="H285" t="s">
        <v>5571</v>
      </c>
      <c r="I285" t="s">
        <v>5572</v>
      </c>
      <c r="J285">
        <v>298</v>
      </c>
      <c r="K285" t="s">
        <v>7</v>
      </c>
      <c r="L285" t="s">
        <v>20</v>
      </c>
      <c r="M285" t="s">
        <v>5</v>
      </c>
      <c r="N285" t="s">
        <v>5573</v>
      </c>
      <c r="O285" t="s">
        <v>0</v>
      </c>
      <c r="P285" s="3">
        <v>2575</v>
      </c>
      <c r="Q285" s="3">
        <v>4850</v>
      </c>
      <c r="R285" s="3">
        <v>7250</v>
      </c>
      <c r="S285" s="3">
        <v>9340</v>
      </c>
      <c r="T285" s="3">
        <v>9340</v>
      </c>
      <c r="U285" s="3">
        <v>9340</v>
      </c>
      <c r="V285" t="s">
        <v>46</v>
      </c>
      <c r="W285" t="s">
        <v>15</v>
      </c>
      <c r="X285">
        <v>6</v>
      </c>
      <c r="Y285">
        <v>18</v>
      </c>
      <c r="Z285" t="s">
        <v>5574</v>
      </c>
      <c r="AA285">
        <v>0</v>
      </c>
      <c r="AB285" t="s">
        <v>6716</v>
      </c>
      <c r="AC285" s="4">
        <v>0</v>
      </c>
      <c r="AD285" s="5">
        <v>0</v>
      </c>
      <c r="AE285" s="6">
        <v>2335</v>
      </c>
    </row>
    <row r="286" spans="1:31" x14ac:dyDescent="0.25">
      <c r="A286">
        <v>145600</v>
      </c>
      <c r="B286" t="s">
        <v>59</v>
      </c>
      <c r="C286" t="s">
        <v>5593</v>
      </c>
      <c r="D286">
        <v>1</v>
      </c>
      <c r="E286" t="s">
        <v>5594</v>
      </c>
      <c r="F286" t="s">
        <v>57</v>
      </c>
      <c r="G286" t="s">
        <v>5595</v>
      </c>
      <c r="H286" t="s">
        <v>5596</v>
      </c>
      <c r="I286" t="s">
        <v>5597</v>
      </c>
      <c r="J286">
        <v>16718</v>
      </c>
      <c r="K286" t="s">
        <v>7</v>
      </c>
      <c r="L286" t="s">
        <v>6</v>
      </c>
      <c r="M286" t="s">
        <v>5</v>
      </c>
      <c r="N286" t="s">
        <v>5598</v>
      </c>
      <c r="O286" t="s">
        <v>0</v>
      </c>
      <c r="P286" s="3">
        <v>2920</v>
      </c>
      <c r="Q286" s="3">
        <v>4624</v>
      </c>
      <c r="R286" s="3">
        <v>4624</v>
      </c>
      <c r="S286" s="3">
        <v>6352</v>
      </c>
      <c r="T286" s="3">
        <v>6352</v>
      </c>
      <c r="U286" s="3">
        <v>6352</v>
      </c>
      <c r="V286" t="s">
        <v>30</v>
      </c>
      <c r="W286" t="s">
        <v>15</v>
      </c>
      <c r="X286">
        <v>12</v>
      </c>
      <c r="Y286" t="s">
        <v>1561</v>
      </c>
      <c r="Z286" t="s">
        <v>0</v>
      </c>
      <c r="AA286">
        <v>0</v>
      </c>
      <c r="AB286" t="s">
        <v>6716</v>
      </c>
      <c r="AC286" s="4">
        <v>0</v>
      </c>
      <c r="AD286" s="5">
        <v>0</v>
      </c>
      <c r="AE286" s="6">
        <v>1588</v>
      </c>
    </row>
    <row r="287" spans="1:31" x14ac:dyDescent="0.25">
      <c r="A287">
        <v>146719</v>
      </c>
      <c r="B287" t="s">
        <v>59</v>
      </c>
      <c r="D287">
        <v>2</v>
      </c>
      <c r="E287" t="s">
        <v>5606</v>
      </c>
      <c r="F287" t="s">
        <v>57</v>
      </c>
      <c r="G287" t="s">
        <v>5607</v>
      </c>
      <c r="H287" t="s">
        <v>5608</v>
      </c>
      <c r="I287" t="s">
        <v>5609</v>
      </c>
      <c r="J287">
        <v>10322</v>
      </c>
      <c r="K287" t="s">
        <v>7</v>
      </c>
      <c r="L287" t="s">
        <v>20</v>
      </c>
      <c r="M287" t="s">
        <v>5</v>
      </c>
      <c r="N287" t="s">
        <v>5610</v>
      </c>
      <c r="O287" t="s">
        <v>0</v>
      </c>
      <c r="P287" s="3">
        <v>2365</v>
      </c>
      <c r="Q287" s="3">
        <v>4677</v>
      </c>
      <c r="R287" s="3">
        <v>6930</v>
      </c>
      <c r="S287" s="3">
        <v>20881</v>
      </c>
      <c r="T287" s="3">
        <v>20881</v>
      </c>
      <c r="U287" s="3">
        <v>20881</v>
      </c>
      <c r="V287" t="s">
        <v>30</v>
      </c>
      <c r="W287" t="s">
        <v>15</v>
      </c>
      <c r="X287">
        <v>12</v>
      </c>
      <c r="Y287">
        <v>21</v>
      </c>
      <c r="Z287" t="s">
        <v>0</v>
      </c>
      <c r="AA287">
        <v>0</v>
      </c>
      <c r="AB287" t="s">
        <v>6716</v>
      </c>
      <c r="AC287" s="4">
        <v>0</v>
      </c>
      <c r="AD287" s="5">
        <v>0</v>
      </c>
      <c r="AE287" s="6">
        <v>5220.25</v>
      </c>
    </row>
    <row r="288" spans="1:31" x14ac:dyDescent="0.25">
      <c r="A288">
        <v>212115</v>
      </c>
      <c r="B288" t="s">
        <v>54</v>
      </c>
      <c r="C288" t="s">
        <v>1225</v>
      </c>
      <c r="D288">
        <v>1</v>
      </c>
      <c r="E288" t="s">
        <v>5674</v>
      </c>
      <c r="F288" t="s">
        <v>5675</v>
      </c>
      <c r="G288" t="s">
        <v>5676</v>
      </c>
      <c r="H288" t="s">
        <v>5677</v>
      </c>
      <c r="I288" t="s">
        <v>5678</v>
      </c>
      <c r="J288">
        <v>6203</v>
      </c>
      <c r="K288" t="s">
        <v>7</v>
      </c>
      <c r="L288" t="s">
        <v>6</v>
      </c>
      <c r="M288" t="s">
        <v>5</v>
      </c>
      <c r="N288" t="s">
        <v>5679</v>
      </c>
      <c r="O288" t="s">
        <v>5680</v>
      </c>
      <c r="P288" s="3">
        <v>1230</v>
      </c>
      <c r="Q288" s="3">
        <v>2462</v>
      </c>
      <c r="R288" s="3">
        <v>3690</v>
      </c>
      <c r="S288" s="3">
        <v>4912</v>
      </c>
      <c r="T288" s="3">
        <v>4912</v>
      </c>
      <c r="U288" s="3">
        <v>4912</v>
      </c>
      <c r="V288" t="s">
        <v>46</v>
      </c>
      <c r="W288" t="s">
        <v>15</v>
      </c>
      <c r="X288">
        <v>12</v>
      </c>
      <c r="Y288">
        <v>18</v>
      </c>
      <c r="Z288" t="s">
        <v>0</v>
      </c>
      <c r="AA288">
        <v>0</v>
      </c>
      <c r="AB288" t="s">
        <v>6716</v>
      </c>
      <c r="AC288" s="4">
        <v>0</v>
      </c>
      <c r="AD288" s="5">
        <v>0</v>
      </c>
      <c r="AE288" s="6">
        <v>1228</v>
      </c>
    </row>
    <row r="289" spans="1:31" x14ac:dyDescent="0.25">
      <c r="A289">
        <v>212160</v>
      </c>
      <c r="B289" t="s">
        <v>54</v>
      </c>
      <c r="C289" t="s">
        <v>1225</v>
      </c>
      <c r="D289">
        <v>1</v>
      </c>
      <c r="E289" t="s">
        <v>5681</v>
      </c>
      <c r="F289" t="s">
        <v>5682</v>
      </c>
      <c r="G289" t="s">
        <v>5683</v>
      </c>
      <c r="H289" t="s">
        <v>5684</v>
      </c>
      <c r="I289" t="s">
        <v>5685</v>
      </c>
      <c r="J289">
        <v>5595</v>
      </c>
      <c r="K289" t="s">
        <v>7</v>
      </c>
      <c r="L289" t="s">
        <v>6</v>
      </c>
      <c r="M289" t="s">
        <v>5</v>
      </c>
      <c r="N289" t="s">
        <v>5686</v>
      </c>
      <c r="O289" t="s">
        <v>5687</v>
      </c>
      <c r="P289" s="3">
        <v>1300.78</v>
      </c>
      <c r="Q289" s="3">
        <v>2531.56</v>
      </c>
      <c r="R289" s="3">
        <v>3762.34</v>
      </c>
      <c r="S289" s="3">
        <v>4992.3</v>
      </c>
      <c r="T289" s="3">
        <v>4992.3</v>
      </c>
      <c r="U289" s="3">
        <v>4992.3</v>
      </c>
      <c r="V289" t="s">
        <v>30</v>
      </c>
      <c r="W289" t="s">
        <v>15</v>
      </c>
      <c r="X289">
        <v>12</v>
      </c>
      <c r="Y289">
        <v>18</v>
      </c>
      <c r="Z289" t="s">
        <v>0</v>
      </c>
      <c r="AA289">
        <v>0</v>
      </c>
      <c r="AB289" t="s">
        <v>6716</v>
      </c>
      <c r="AC289" s="4">
        <v>0</v>
      </c>
      <c r="AD289" s="5">
        <v>0</v>
      </c>
      <c r="AE289" s="6">
        <v>1248.0749999999998</v>
      </c>
    </row>
    <row r="290" spans="1:31" x14ac:dyDescent="0.25">
      <c r="A290">
        <v>213349</v>
      </c>
      <c r="B290" t="s">
        <v>54</v>
      </c>
      <c r="C290" t="s">
        <v>1225</v>
      </c>
      <c r="D290">
        <v>1</v>
      </c>
      <c r="E290" t="s">
        <v>5694</v>
      </c>
      <c r="F290" t="s">
        <v>5695</v>
      </c>
      <c r="G290" t="s">
        <v>5696</v>
      </c>
      <c r="H290" t="s">
        <v>5697</v>
      </c>
      <c r="I290" t="s">
        <v>5698</v>
      </c>
      <c r="J290">
        <v>8562</v>
      </c>
      <c r="K290" t="s">
        <v>7</v>
      </c>
      <c r="L290" t="s">
        <v>6</v>
      </c>
      <c r="M290" t="s">
        <v>5</v>
      </c>
      <c r="N290" t="s">
        <v>5699</v>
      </c>
      <c r="O290" t="s">
        <v>0</v>
      </c>
      <c r="P290" s="3">
        <v>2095</v>
      </c>
      <c r="Q290" s="3">
        <v>3001</v>
      </c>
      <c r="R290" s="3">
        <v>3907</v>
      </c>
      <c r="S290" s="3">
        <v>4808.8999999999996</v>
      </c>
      <c r="T290" s="3">
        <v>4808.8999999999996</v>
      </c>
      <c r="U290" s="3">
        <v>4808.8999999999996</v>
      </c>
      <c r="V290" t="s">
        <v>46</v>
      </c>
      <c r="W290" t="s">
        <v>15</v>
      </c>
      <c r="X290">
        <v>12</v>
      </c>
      <c r="Y290">
        <v>18</v>
      </c>
      <c r="Z290" t="s">
        <v>0</v>
      </c>
      <c r="AA290">
        <v>0</v>
      </c>
      <c r="AB290" t="s">
        <v>6716</v>
      </c>
      <c r="AC290" s="4">
        <v>0</v>
      </c>
      <c r="AD290" s="5">
        <v>0</v>
      </c>
      <c r="AE290" s="6">
        <v>1202.2250000000004</v>
      </c>
    </row>
    <row r="291" spans="1:31" x14ac:dyDescent="0.25">
      <c r="A291">
        <v>213525</v>
      </c>
      <c r="B291" t="s">
        <v>54</v>
      </c>
      <c r="D291">
        <v>4</v>
      </c>
      <c r="E291" t="s">
        <v>5707</v>
      </c>
      <c r="F291" t="s">
        <v>5708</v>
      </c>
      <c r="G291" t="s">
        <v>5709</v>
      </c>
      <c r="H291" t="s">
        <v>5710</v>
      </c>
      <c r="I291" t="s">
        <v>5711</v>
      </c>
      <c r="J291">
        <v>6779</v>
      </c>
      <c r="K291" t="s">
        <v>7</v>
      </c>
      <c r="L291" t="s">
        <v>6</v>
      </c>
      <c r="M291" t="s">
        <v>5</v>
      </c>
      <c r="N291" t="s">
        <v>5712</v>
      </c>
      <c r="O291" t="s">
        <v>0</v>
      </c>
      <c r="P291" s="3">
        <v>420</v>
      </c>
      <c r="Q291" s="3">
        <v>840</v>
      </c>
      <c r="R291" s="3">
        <v>1260</v>
      </c>
      <c r="S291" s="3">
        <v>1950</v>
      </c>
      <c r="T291" s="3">
        <v>1950</v>
      </c>
      <c r="U291" s="3">
        <v>1950</v>
      </c>
      <c r="V291" t="s">
        <v>46</v>
      </c>
      <c r="W291" t="s">
        <v>15</v>
      </c>
      <c r="X291">
        <v>12</v>
      </c>
      <c r="Y291">
        <v>18</v>
      </c>
      <c r="Z291" t="s">
        <v>0</v>
      </c>
      <c r="AA291">
        <v>0</v>
      </c>
      <c r="AB291" t="s">
        <v>6716</v>
      </c>
      <c r="AC291" s="4">
        <v>0</v>
      </c>
      <c r="AD291" s="5">
        <v>0</v>
      </c>
      <c r="AE291" s="6">
        <v>487.5</v>
      </c>
    </row>
    <row r="292" spans="1:31" x14ac:dyDescent="0.25">
      <c r="A292">
        <v>214704</v>
      </c>
      <c r="B292" t="s">
        <v>54</v>
      </c>
      <c r="C292" t="s">
        <v>1247</v>
      </c>
      <c r="D292">
        <v>1</v>
      </c>
      <c r="E292" t="s">
        <v>5732</v>
      </c>
      <c r="F292" t="s">
        <v>5733</v>
      </c>
      <c r="G292" t="s">
        <v>5734</v>
      </c>
      <c r="H292" t="s">
        <v>1243</v>
      </c>
      <c r="I292" t="s">
        <v>1242</v>
      </c>
      <c r="J292">
        <v>2828</v>
      </c>
      <c r="K292" t="s">
        <v>7</v>
      </c>
      <c r="L292" t="s">
        <v>6</v>
      </c>
      <c r="M292" t="s">
        <v>5</v>
      </c>
      <c r="N292" t="s">
        <v>5735</v>
      </c>
      <c r="O292" t="s">
        <v>0</v>
      </c>
      <c r="P292" s="3">
        <v>1891</v>
      </c>
      <c r="Q292" s="3">
        <v>3829</v>
      </c>
      <c r="R292" s="3">
        <v>5682</v>
      </c>
      <c r="S292" s="3">
        <v>7414</v>
      </c>
      <c r="T292" s="3">
        <v>7414</v>
      </c>
      <c r="U292" s="3">
        <v>7414</v>
      </c>
      <c r="V292" t="s">
        <v>30</v>
      </c>
      <c r="W292" t="s">
        <v>15</v>
      </c>
      <c r="X292">
        <v>12</v>
      </c>
      <c r="Y292" t="s">
        <v>1561</v>
      </c>
      <c r="Z292" t="s">
        <v>0</v>
      </c>
      <c r="AA292">
        <v>0</v>
      </c>
      <c r="AB292" t="s">
        <v>6716</v>
      </c>
      <c r="AC292" s="4">
        <v>0</v>
      </c>
      <c r="AD292" s="5">
        <v>0</v>
      </c>
      <c r="AE292" s="6">
        <v>1853.5</v>
      </c>
    </row>
    <row r="293" spans="1:31" x14ac:dyDescent="0.25">
      <c r="A293">
        <v>214731</v>
      </c>
      <c r="B293" t="s">
        <v>54</v>
      </c>
      <c r="C293" t="s">
        <v>1247</v>
      </c>
      <c r="D293">
        <v>1</v>
      </c>
      <c r="E293" t="s">
        <v>5736</v>
      </c>
      <c r="F293" t="s">
        <v>1300</v>
      </c>
      <c r="G293" t="s">
        <v>5737</v>
      </c>
      <c r="H293" t="s">
        <v>1243</v>
      </c>
      <c r="I293" t="s">
        <v>1242</v>
      </c>
      <c r="J293">
        <v>1488</v>
      </c>
      <c r="K293" t="s">
        <v>7</v>
      </c>
      <c r="L293" t="s">
        <v>6</v>
      </c>
      <c r="M293" t="s">
        <v>5</v>
      </c>
      <c r="N293" t="s">
        <v>5738</v>
      </c>
      <c r="O293" t="s">
        <v>5739</v>
      </c>
      <c r="P293" s="3">
        <v>1783</v>
      </c>
      <c r="Q293" s="3">
        <v>3613</v>
      </c>
      <c r="R293" s="3">
        <v>5358</v>
      </c>
      <c r="S293" s="3">
        <v>7067</v>
      </c>
      <c r="T293" s="3">
        <v>7067</v>
      </c>
      <c r="U293" s="3">
        <v>7067</v>
      </c>
      <c r="V293" t="s">
        <v>46</v>
      </c>
      <c r="W293" t="s">
        <v>15</v>
      </c>
      <c r="X293">
        <v>12</v>
      </c>
      <c r="Y293" t="s">
        <v>1</v>
      </c>
      <c r="Z293" t="s">
        <v>0</v>
      </c>
      <c r="AA293">
        <v>0</v>
      </c>
      <c r="AB293" t="s">
        <v>6716</v>
      </c>
      <c r="AC293" s="4">
        <v>0</v>
      </c>
      <c r="AD293" s="5">
        <v>0</v>
      </c>
      <c r="AE293" s="6">
        <v>1766.75</v>
      </c>
    </row>
    <row r="294" spans="1:31" x14ac:dyDescent="0.25">
      <c r="A294">
        <v>151324</v>
      </c>
      <c r="B294" t="s">
        <v>2763</v>
      </c>
      <c r="D294">
        <v>1</v>
      </c>
      <c r="E294" t="s">
        <v>5753</v>
      </c>
      <c r="F294" t="s">
        <v>5754</v>
      </c>
      <c r="G294" t="s">
        <v>5755</v>
      </c>
      <c r="H294" t="s">
        <v>5756</v>
      </c>
      <c r="I294" t="s">
        <v>5757</v>
      </c>
      <c r="J294">
        <v>10881</v>
      </c>
      <c r="K294" t="s">
        <v>7</v>
      </c>
      <c r="L294" t="s">
        <v>6</v>
      </c>
      <c r="M294" t="s">
        <v>5</v>
      </c>
      <c r="N294" t="s">
        <v>5758</v>
      </c>
      <c r="O294" t="s">
        <v>0</v>
      </c>
      <c r="P294" s="3">
        <v>930</v>
      </c>
      <c r="Q294" s="3">
        <v>1960</v>
      </c>
      <c r="R294" s="3">
        <v>2890</v>
      </c>
      <c r="S294" s="3">
        <v>4373</v>
      </c>
      <c r="T294" s="3">
        <v>4373</v>
      </c>
      <c r="U294" s="3">
        <v>4373</v>
      </c>
      <c r="V294" t="s">
        <v>30</v>
      </c>
      <c r="W294" t="s">
        <v>15</v>
      </c>
      <c r="X294">
        <v>12</v>
      </c>
      <c r="Y294">
        <v>18</v>
      </c>
      <c r="Z294" t="s">
        <v>0</v>
      </c>
      <c r="AA294">
        <v>0</v>
      </c>
      <c r="AB294" t="s">
        <v>6716</v>
      </c>
      <c r="AC294" s="4">
        <v>0</v>
      </c>
      <c r="AD294" s="5">
        <v>0</v>
      </c>
      <c r="AE294" s="6">
        <v>1093.25</v>
      </c>
    </row>
    <row r="295" spans="1:31" x14ac:dyDescent="0.25">
      <c r="A295">
        <v>215293</v>
      </c>
      <c r="B295" t="s">
        <v>54</v>
      </c>
      <c r="C295" t="s">
        <v>5759</v>
      </c>
      <c r="D295">
        <v>1</v>
      </c>
      <c r="E295" t="s">
        <v>5760</v>
      </c>
      <c r="F295" t="s">
        <v>1293</v>
      </c>
      <c r="G295" t="s">
        <v>5761</v>
      </c>
      <c r="H295" t="s">
        <v>5762</v>
      </c>
      <c r="I295" t="s">
        <v>5763</v>
      </c>
      <c r="J295">
        <v>18757</v>
      </c>
      <c r="K295" t="s">
        <v>7</v>
      </c>
      <c r="L295" t="s">
        <v>6</v>
      </c>
      <c r="M295" t="s">
        <v>5</v>
      </c>
      <c r="N295" t="s">
        <v>5764</v>
      </c>
      <c r="O295" t="s">
        <v>0</v>
      </c>
      <c r="P295" s="3">
        <v>2485</v>
      </c>
      <c r="Q295" s="3">
        <v>4696</v>
      </c>
      <c r="R295" s="3">
        <v>6907</v>
      </c>
      <c r="S295" s="3">
        <v>14879</v>
      </c>
      <c r="T295" s="3">
        <v>14879</v>
      </c>
      <c r="U295" s="3">
        <v>14879</v>
      </c>
      <c r="V295" t="s">
        <v>5766</v>
      </c>
      <c r="W295" t="s">
        <v>15</v>
      </c>
      <c r="X295">
        <v>12</v>
      </c>
      <c r="Y295">
        <v>18</v>
      </c>
      <c r="Z295" t="s">
        <v>5765</v>
      </c>
      <c r="AA295">
        <v>0</v>
      </c>
      <c r="AB295" t="s">
        <v>6716</v>
      </c>
      <c r="AC295" s="4">
        <v>0</v>
      </c>
      <c r="AD295" s="5">
        <v>0</v>
      </c>
      <c r="AE295" s="6">
        <v>3719.75</v>
      </c>
    </row>
    <row r="296" spans="1:31" x14ac:dyDescent="0.25">
      <c r="A296">
        <v>216339</v>
      </c>
      <c r="B296" t="s">
        <v>54</v>
      </c>
      <c r="D296">
        <v>1</v>
      </c>
      <c r="E296" t="s">
        <v>5779</v>
      </c>
      <c r="F296" t="s">
        <v>5747</v>
      </c>
      <c r="G296" t="s">
        <v>5780</v>
      </c>
      <c r="H296" t="s">
        <v>5781</v>
      </c>
      <c r="I296" t="s">
        <v>5782</v>
      </c>
      <c r="J296">
        <v>28287</v>
      </c>
      <c r="K296" t="s">
        <v>7</v>
      </c>
      <c r="L296" t="s">
        <v>6</v>
      </c>
      <c r="M296" t="s">
        <v>5</v>
      </c>
      <c r="N296" t="s">
        <v>5785</v>
      </c>
      <c r="O296" t="s">
        <v>0</v>
      </c>
      <c r="P296" s="3">
        <v>2086</v>
      </c>
      <c r="Q296" s="3">
        <v>4165</v>
      </c>
      <c r="R296" s="3">
        <v>6214</v>
      </c>
      <c r="S296" s="3">
        <v>8137</v>
      </c>
      <c r="T296" s="3">
        <v>8137</v>
      </c>
      <c r="U296" s="3">
        <v>8137</v>
      </c>
      <c r="V296" t="s">
        <v>5784</v>
      </c>
      <c r="W296" t="s">
        <v>15</v>
      </c>
      <c r="X296">
        <v>12</v>
      </c>
      <c r="Y296">
        <v>18</v>
      </c>
      <c r="Z296" t="s">
        <v>5783</v>
      </c>
      <c r="AA296">
        <v>0</v>
      </c>
      <c r="AB296" t="s">
        <v>6716</v>
      </c>
      <c r="AC296" s="4">
        <v>0</v>
      </c>
      <c r="AD296" s="5">
        <v>0</v>
      </c>
      <c r="AE296" s="6">
        <v>2034.25</v>
      </c>
    </row>
    <row r="297" spans="1:31" x14ac:dyDescent="0.25">
      <c r="A297">
        <v>151342</v>
      </c>
      <c r="B297" t="s">
        <v>2763</v>
      </c>
      <c r="C297" t="s">
        <v>2787</v>
      </c>
      <c r="D297">
        <v>1</v>
      </c>
      <c r="E297" t="s">
        <v>5786</v>
      </c>
      <c r="F297" t="s">
        <v>5787</v>
      </c>
      <c r="G297" t="s">
        <v>5788</v>
      </c>
      <c r="H297" t="s">
        <v>5789</v>
      </c>
      <c r="I297" t="s">
        <v>5790</v>
      </c>
      <c r="J297">
        <v>7293</v>
      </c>
      <c r="K297" t="s">
        <v>7</v>
      </c>
      <c r="L297" t="s">
        <v>6</v>
      </c>
      <c r="M297" t="s">
        <v>5</v>
      </c>
      <c r="N297" s="1" t="s">
        <v>5792</v>
      </c>
      <c r="O297" t="s">
        <v>0</v>
      </c>
      <c r="P297" s="3">
        <v>777.37</v>
      </c>
      <c r="Q297" s="3">
        <v>1497.84</v>
      </c>
      <c r="R297" s="3">
        <v>2250.16</v>
      </c>
      <c r="S297" s="3">
        <v>3561.1600000000003</v>
      </c>
      <c r="T297" s="3">
        <v>3561.1600000000003</v>
      </c>
      <c r="U297" s="3">
        <v>3561.1600000000003</v>
      </c>
      <c r="V297" t="s">
        <v>30</v>
      </c>
      <c r="W297" t="s">
        <v>15</v>
      </c>
      <c r="X297">
        <v>12</v>
      </c>
      <c r="Y297">
        <v>18</v>
      </c>
      <c r="Z297" t="s">
        <v>5791</v>
      </c>
      <c r="AA297">
        <v>0</v>
      </c>
      <c r="AB297" t="s">
        <v>6716</v>
      </c>
      <c r="AC297" s="4">
        <v>0</v>
      </c>
      <c r="AD297" s="5">
        <v>0</v>
      </c>
      <c r="AE297" s="6">
        <v>882.32499999999982</v>
      </c>
    </row>
    <row r="298" spans="1:31" x14ac:dyDescent="0.25">
      <c r="A298">
        <v>217235</v>
      </c>
      <c r="B298" t="s">
        <v>1212</v>
      </c>
      <c r="C298" t="s">
        <v>5816</v>
      </c>
      <c r="D298">
        <v>2</v>
      </c>
      <c r="E298" t="s">
        <v>5817</v>
      </c>
      <c r="F298" t="s">
        <v>1217</v>
      </c>
      <c r="G298" t="s">
        <v>5818</v>
      </c>
      <c r="H298" t="s">
        <v>5819</v>
      </c>
      <c r="I298" t="s">
        <v>5820</v>
      </c>
      <c r="J298">
        <v>9173</v>
      </c>
      <c r="K298" t="s">
        <v>88</v>
      </c>
      <c r="L298" t="s">
        <v>20</v>
      </c>
      <c r="M298" t="s">
        <v>5</v>
      </c>
      <c r="N298" t="s">
        <v>5821</v>
      </c>
      <c r="O298" t="s">
        <v>0</v>
      </c>
      <c r="P298" s="3">
        <v>2039</v>
      </c>
      <c r="Q298" s="3">
        <v>3728</v>
      </c>
      <c r="R298" s="3">
        <v>5417</v>
      </c>
      <c r="S298" s="3">
        <v>15548</v>
      </c>
      <c r="T298" s="3">
        <v>15548</v>
      </c>
      <c r="U298" s="3">
        <v>15548</v>
      </c>
      <c r="V298" t="s">
        <v>46</v>
      </c>
      <c r="W298" t="s">
        <v>15</v>
      </c>
      <c r="X298">
        <v>12</v>
      </c>
      <c r="Y298">
        <v>21</v>
      </c>
      <c r="Z298" t="s">
        <v>0</v>
      </c>
      <c r="AA298">
        <v>0</v>
      </c>
      <c r="AB298" t="s">
        <v>6716</v>
      </c>
      <c r="AC298" s="4">
        <v>0</v>
      </c>
      <c r="AD298" s="5">
        <v>0</v>
      </c>
      <c r="AE298" s="6">
        <v>3887</v>
      </c>
    </row>
    <row r="299" spans="1:31" x14ac:dyDescent="0.25">
      <c r="A299">
        <v>217819</v>
      </c>
      <c r="B299" t="s">
        <v>1157</v>
      </c>
      <c r="D299">
        <v>1</v>
      </c>
      <c r="E299" t="s">
        <v>5822</v>
      </c>
      <c r="F299" t="s">
        <v>1163</v>
      </c>
      <c r="G299" t="s">
        <v>5823</v>
      </c>
      <c r="H299" t="s">
        <v>5824</v>
      </c>
      <c r="I299" t="s">
        <v>5825</v>
      </c>
      <c r="J299">
        <v>10440</v>
      </c>
      <c r="K299" t="s">
        <v>7</v>
      </c>
      <c r="L299" t="s">
        <v>6</v>
      </c>
      <c r="M299" t="s">
        <v>5</v>
      </c>
      <c r="N299" t="s">
        <v>5826</v>
      </c>
      <c r="O299" t="s">
        <v>0</v>
      </c>
      <c r="P299" s="3">
        <v>1634.5</v>
      </c>
      <c r="Q299" s="3">
        <v>3056.5</v>
      </c>
      <c r="R299" s="3">
        <v>4478.5</v>
      </c>
      <c r="S299" s="3">
        <v>5905.5</v>
      </c>
      <c r="T299" s="3">
        <v>5905.5</v>
      </c>
      <c r="U299" s="3">
        <v>5905.5</v>
      </c>
      <c r="V299" t="s">
        <v>30</v>
      </c>
      <c r="W299" t="s">
        <v>15</v>
      </c>
      <c r="X299">
        <v>12</v>
      </c>
      <c r="Y299" t="s">
        <v>1561</v>
      </c>
      <c r="Z299" t="s">
        <v>5827</v>
      </c>
      <c r="AA299">
        <v>0</v>
      </c>
      <c r="AB299" t="s">
        <v>6716</v>
      </c>
      <c r="AC299" s="4">
        <v>0</v>
      </c>
      <c r="AD299" s="5">
        <v>0</v>
      </c>
      <c r="AE299" s="6">
        <v>1476.375</v>
      </c>
    </row>
    <row r="300" spans="1:31" x14ac:dyDescent="0.25">
      <c r="A300">
        <v>217882</v>
      </c>
      <c r="B300" t="s">
        <v>1157</v>
      </c>
      <c r="D300">
        <v>1</v>
      </c>
      <c r="E300" t="s">
        <v>5828</v>
      </c>
      <c r="F300" t="s">
        <v>5829</v>
      </c>
      <c r="G300" t="s">
        <v>5830</v>
      </c>
      <c r="H300" t="s">
        <v>5831</v>
      </c>
      <c r="I300" t="s">
        <v>5832</v>
      </c>
      <c r="J300">
        <v>17260</v>
      </c>
      <c r="K300" t="s">
        <v>7</v>
      </c>
      <c r="L300" t="s">
        <v>6</v>
      </c>
      <c r="M300" t="s">
        <v>5</v>
      </c>
      <c r="N300" t="s">
        <v>5833</v>
      </c>
      <c r="O300" t="s">
        <v>0</v>
      </c>
      <c r="P300" s="3">
        <v>1803</v>
      </c>
      <c r="Q300" s="3">
        <v>3606</v>
      </c>
      <c r="R300" s="3">
        <v>5409</v>
      </c>
      <c r="S300" s="3">
        <v>6941</v>
      </c>
      <c r="T300" s="3">
        <v>6941</v>
      </c>
      <c r="U300" s="3">
        <v>6941</v>
      </c>
      <c r="V300" t="s">
        <v>30</v>
      </c>
      <c r="W300" t="s">
        <v>15</v>
      </c>
      <c r="X300">
        <v>12</v>
      </c>
      <c r="Y300" t="s">
        <v>1561</v>
      </c>
      <c r="Z300" t="s">
        <v>0</v>
      </c>
      <c r="AA300">
        <v>0</v>
      </c>
      <c r="AB300" t="s">
        <v>6716</v>
      </c>
      <c r="AC300" s="4">
        <v>0</v>
      </c>
      <c r="AD300" s="5">
        <v>0</v>
      </c>
      <c r="AE300" s="6">
        <v>1735.25</v>
      </c>
    </row>
    <row r="301" spans="1:31" x14ac:dyDescent="0.25">
      <c r="A301">
        <v>218663</v>
      </c>
      <c r="B301" t="s">
        <v>1157</v>
      </c>
      <c r="C301" t="s">
        <v>5841</v>
      </c>
      <c r="D301">
        <v>1</v>
      </c>
      <c r="E301" t="s">
        <v>5842</v>
      </c>
      <c r="F301" t="s">
        <v>1127</v>
      </c>
      <c r="G301" t="s">
        <v>5843</v>
      </c>
      <c r="H301" t="s">
        <v>5844</v>
      </c>
      <c r="I301" t="s">
        <v>5845</v>
      </c>
      <c r="J301">
        <v>24866</v>
      </c>
      <c r="K301" t="s">
        <v>7</v>
      </c>
      <c r="L301" t="s">
        <v>6</v>
      </c>
      <c r="M301" t="s">
        <v>5</v>
      </c>
      <c r="N301" t="s">
        <v>5846</v>
      </c>
      <c r="O301" t="s">
        <v>0</v>
      </c>
      <c r="P301" s="3">
        <v>1482.75</v>
      </c>
      <c r="Q301" s="3">
        <v>2965.5</v>
      </c>
      <c r="R301" s="3">
        <v>4448.25</v>
      </c>
      <c r="S301" s="3">
        <v>6072</v>
      </c>
      <c r="T301" s="3">
        <v>6072</v>
      </c>
      <c r="U301" s="3">
        <v>6072</v>
      </c>
      <c r="V301" t="s">
        <v>30</v>
      </c>
      <c r="W301" t="s">
        <v>15</v>
      </c>
      <c r="X301">
        <v>12</v>
      </c>
      <c r="Y301">
        <v>18</v>
      </c>
      <c r="Z301" t="s">
        <v>0</v>
      </c>
      <c r="AA301">
        <v>0</v>
      </c>
      <c r="AB301" t="s">
        <v>6716</v>
      </c>
      <c r="AC301" s="4">
        <v>0</v>
      </c>
      <c r="AD301" s="5">
        <v>0</v>
      </c>
      <c r="AE301" s="6">
        <v>1518</v>
      </c>
    </row>
    <row r="302" spans="1:31" x14ac:dyDescent="0.25">
      <c r="A302">
        <v>218724</v>
      </c>
      <c r="B302" t="s">
        <v>1157</v>
      </c>
      <c r="D302">
        <v>1</v>
      </c>
      <c r="E302" t="s">
        <v>5854</v>
      </c>
      <c r="F302" t="s">
        <v>1188</v>
      </c>
      <c r="G302" t="s">
        <v>5855</v>
      </c>
      <c r="H302" t="s">
        <v>5856</v>
      </c>
      <c r="I302" t="s">
        <v>5857</v>
      </c>
      <c r="J302">
        <v>9364</v>
      </c>
      <c r="K302" t="s">
        <v>7</v>
      </c>
      <c r="L302" t="s">
        <v>6</v>
      </c>
      <c r="M302" t="s">
        <v>5</v>
      </c>
      <c r="N302" t="s">
        <v>5858</v>
      </c>
      <c r="O302" t="s">
        <v>0</v>
      </c>
      <c r="P302" s="3">
        <v>1368</v>
      </c>
      <c r="Q302" s="3">
        <v>2736</v>
      </c>
      <c r="R302" s="3">
        <v>4104</v>
      </c>
      <c r="S302" s="3">
        <v>5438</v>
      </c>
      <c r="T302" s="3">
        <v>5438</v>
      </c>
      <c r="U302" s="3">
        <v>5438</v>
      </c>
      <c r="V302" t="s">
        <v>46</v>
      </c>
      <c r="W302" t="s">
        <v>15</v>
      </c>
      <c r="X302">
        <v>12</v>
      </c>
      <c r="Y302">
        <v>18</v>
      </c>
      <c r="Z302" t="s">
        <v>0</v>
      </c>
      <c r="AA302">
        <v>0</v>
      </c>
      <c r="AB302" t="s">
        <v>6716</v>
      </c>
      <c r="AC302" s="4">
        <v>0</v>
      </c>
      <c r="AD302" s="5">
        <v>0</v>
      </c>
      <c r="AE302" s="6">
        <v>1359.5</v>
      </c>
    </row>
    <row r="303" spans="1:31" x14ac:dyDescent="0.25">
      <c r="A303">
        <v>219143</v>
      </c>
      <c r="B303" t="s">
        <v>1142</v>
      </c>
      <c r="C303" t="s">
        <v>5866</v>
      </c>
      <c r="D303">
        <v>4</v>
      </c>
      <c r="E303" t="s">
        <v>5867</v>
      </c>
      <c r="F303" t="s">
        <v>4974</v>
      </c>
      <c r="G303" t="s">
        <v>5868</v>
      </c>
      <c r="H303" t="s">
        <v>5868</v>
      </c>
      <c r="I303" t="s">
        <v>5868</v>
      </c>
      <c r="J303">
        <v>1654</v>
      </c>
      <c r="K303" t="s">
        <v>7</v>
      </c>
      <c r="L303" t="s">
        <v>20</v>
      </c>
      <c r="M303" t="s">
        <v>5</v>
      </c>
      <c r="N303" t="s">
        <v>5869</v>
      </c>
      <c r="O303" t="s">
        <v>0</v>
      </c>
      <c r="P303" s="3">
        <v>2502.5</v>
      </c>
      <c r="Q303" s="3">
        <v>2502.5</v>
      </c>
      <c r="R303" s="3">
        <v>2502.5</v>
      </c>
      <c r="S303" s="3">
        <v>2502.5</v>
      </c>
      <c r="T303" s="3">
        <v>2502.5</v>
      </c>
      <c r="U303" s="3">
        <v>2502.5</v>
      </c>
      <c r="V303" t="s">
        <v>46</v>
      </c>
      <c r="W303" t="s">
        <v>15</v>
      </c>
      <c r="X303" t="s">
        <v>1</v>
      </c>
      <c r="Y303" t="s">
        <v>1</v>
      </c>
      <c r="Z303" t="s">
        <v>5870</v>
      </c>
      <c r="AA303">
        <v>0</v>
      </c>
      <c r="AB303" t="s">
        <v>6716</v>
      </c>
      <c r="AC303" s="4">
        <v>0</v>
      </c>
      <c r="AD303" s="5">
        <v>0</v>
      </c>
      <c r="AE303" s="6">
        <v>625.625</v>
      </c>
    </row>
    <row r="304" spans="1:31" x14ac:dyDescent="0.25">
      <c r="A304">
        <v>219709</v>
      </c>
      <c r="B304" t="s">
        <v>236</v>
      </c>
      <c r="D304">
        <v>2</v>
      </c>
      <c r="E304" t="s">
        <v>5881</v>
      </c>
      <c r="F304" t="s">
        <v>233</v>
      </c>
      <c r="G304" t="s">
        <v>5882</v>
      </c>
      <c r="H304" t="s">
        <v>5883</v>
      </c>
      <c r="I304" t="s">
        <v>5884</v>
      </c>
      <c r="J304">
        <v>5837</v>
      </c>
      <c r="K304" t="s">
        <v>7</v>
      </c>
      <c r="L304" t="s">
        <v>20</v>
      </c>
      <c r="M304" t="s">
        <v>5</v>
      </c>
      <c r="N304" t="s">
        <v>5885</v>
      </c>
      <c r="O304" t="s">
        <v>0</v>
      </c>
      <c r="P304" s="3">
        <v>3620</v>
      </c>
      <c r="Q304" s="3">
        <v>7340</v>
      </c>
      <c r="R304" s="3">
        <v>10760</v>
      </c>
      <c r="S304" s="3">
        <v>15695</v>
      </c>
      <c r="T304" s="3">
        <v>15695</v>
      </c>
      <c r="U304" s="3">
        <v>16835</v>
      </c>
      <c r="V304" t="s">
        <v>46</v>
      </c>
      <c r="W304" t="s">
        <v>15</v>
      </c>
      <c r="X304">
        <v>12</v>
      </c>
      <c r="Y304">
        <v>16</v>
      </c>
      <c r="Z304" t="s">
        <v>0</v>
      </c>
      <c r="AA304">
        <v>0</v>
      </c>
      <c r="AB304" t="s">
        <v>6716</v>
      </c>
      <c r="AC304" s="4">
        <v>0</v>
      </c>
      <c r="AD304" s="5">
        <v>0</v>
      </c>
      <c r="AE304" s="6">
        <v>3923.75</v>
      </c>
    </row>
    <row r="305" spans="1:31" x14ac:dyDescent="0.25">
      <c r="A305">
        <v>156620</v>
      </c>
      <c r="B305" t="s">
        <v>2608</v>
      </c>
      <c r="D305">
        <v>1</v>
      </c>
      <c r="E305" t="s">
        <v>5928</v>
      </c>
      <c r="F305" t="s">
        <v>2785</v>
      </c>
      <c r="G305" t="s">
        <v>5929</v>
      </c>
      <c r="H305" t="s">
        <v>5930</v>
      </c>
      <c r="I305" t="s">
        <v>5931</v>
      </c>
      <c r="J305">
        <v>13939</v>
      </c>
      <c r="K305" t="s">
        <v>7</v>
      </c>
      <c r="L305" t="s">
        <v>6</v>
      </c>
      <c r="M305" t="s">
        <v>5</v>
      </c>
      <c r="N305" t="s">
        <v>5932</v>
      </c>
      <c r="O305" t="s">
        <v>0</v>
      </c>
      <c r="P305" s="3">
        <v>1108.5</v>
      </c>
      <c r="Q305" s="3">
        <v>2252</v>
      </c>
      <c r="R305" s="3">
        <v>3360.5</v>
      </c>
      <c r="S305" s="3">
        <v>4469</v>
      </c>
      <c r="T305" s="3">
        <v>4469</v>
      </c>
      <c r="U305" s="3">
        <v>4469</v>
      </c>
      <c r="V305" t="s">
        <v>46</v>
      </c>
      <c r="W305" t="s">
        <v>15</v>
      </c>
      <c r="X305">
        <v>12</v>
      </c>
      <c r="Y305" t="s">
        <v>1</v>
      </c>
      <c r="Z305" t="s">
        <v>0</v>
      </c>
      <c r="AA305">
        <v>0</v>
      </c>
      <c r="AB305" t="s">
        <v>6716</v>
      </c>
      <c r="AC305" s="4">
        <v>0</v>
      </c>
      <c r="AD305" s="5">
        <v>0</v>
      </c>
      <c r="AE305" s="6">
        <v>1117.25</v>
      </c>
    </row>
    <row r="306" spans="1:31" x14ac:dyDescent="0.25">
      <c r="A306">
        <v>225414</v>
      </c>
      <c r="B306" t="s">
        <v>200</v>
      </c>
      <c r="C306" t="s">
        <v>937</v>
      </c>
      <c r="D306">
        <v>1</v>
      </c>
      <c r="E306" t="s">
        <v>5938</v>
      </c>
      <c r="F306" t="s">
        <v>760</v>
      </c>
      <c r="G306" t="s">
        <v>5939</v>
      </c>
      <c r="H306" t="s">
        <v>5940</v>
      </c>
      <c r="I306" t="s">
        <v>5941</v>
      </c>
      <c r="J306">
        <v>5077</v>
      </c>
      <c r="K306" t="s">
        <v>7</v>
      </c>
      <c r="L306" t="s">
        <v>6</v>
      </c>
      <c r="M306" t="s">
        <v>5</v>
      </c>
      <c r="N306" t="s">
        <v>5942</v>
      </c>
      <c r="O306" t="s">
        <v>5945</v>
      </c>
      <c r="P306" s="3">
        <v>1697</v>
      </c>
      <c r="Q306" s="3">
        <v>2630</v>
      </c>
      <c r="R306" s="3">
        <v>3563</v>
      </c>
      <c r="S306" s="3">
        <v>5716</v>
      </c>
      <c r="T306" s="3">
        <v>5716</v>
      </c>
      <c r="U306" s="3">
        <v>5716</v>
      </c>
      <c r="V306" t="s">
        <v>5944</v>
      </c>
      <c r="W306" t="s">
        <v>15</v>
      </c>
      <c r="X306">
        <v>12</v>
      </c>
      <c r="Y306" t="s">
        <v>1561</v>
      </c>
      <c r="Z306" t="s">
        <v>5943</v>
      </c>
      <c r="AA306">
        <v>0</v>
      </c>
      <c r="AB306" t="s">
        <v>6716</v>
      </c>
      <c r="AC306" s="4">
        <v>0</v>
      </c>
      <c r="AD306" s="5">
        <v>0</v>
      </c>
      <c r="AE306" s="6">
        <v>1429</v>
      </c>
    </row>
    <row r="307" spans="1:31" x14ac:dyDescent="0.25">
      <c r="A307">
        <v>157401</v>
      </c>
      <c r="B307" t="s">
        <v>2608</v>
      </c>
      <c r="D307">
        <v>1</v>
      </c>
      <c r="E307" t="s">
        <v>5946</v>
      </c>
      <c r="F307" t="s">
        <v>5947</v>
      </c>
      <c r="G307" t="s">
        <v>5948</v>
      </c>
      <c r="H307" t="s">
        <v>5949</v>
      </c>
      <c r="I307" t="s">
        <v>5950</v>
      </c>
      <c r="J307">
        <v>9444</v>
      </c>
      <c r="K307" t="s">
        <v>7</v>
      </c>
      <c r="L307" t="s">
        <v>6</v>
      </c>
      <c r="M307" t="s">
        <v>5</v>
      </c>
      <c r="N307" t="s">
        <v>5951</v>
      </c>
      <c r="O307" t="s">
        <v>0</v>
      </c>
      <c r="P307" s="3">
        <v>951</v>
      </c>
      <c r="Q307" s="3">
        <v>1902</v>
      </c>
      <c r="R307" s="3">
        <v>2853</v>
      </c>
      <c r="S307" s="3">
        <v>3804</v>
      </c>
      <c r="T307" s="3">
        <v>3804</v>
      </c>
      <c r="U307" s="3">
        <v>3804</v>
      </c>
      <c r="V307" t="s">
        <v>46</v>
      </c>
      <c r="W307" t="s">
        <v>15</v>
      </c>
      <c r="X307">
        <v>12</v>
      </c>
      <c r="Y307" t="s">
        <v>1</v>
      </c>
      <c r="Z307" t="s">
        <v>0</v>
      </c>
      <c r="AA307">
        <v>0</v>
      </c>
      <c r="AB307" t="s">
        <v>6716</v>
      </c>
      <c r="AC307" s="4">
        <v>0</v>
      </c>
      <c r="AD307" s="5">
        <v>0</v>
      </c>
      <c r="AE307" s="6">
        <v>951</v>
      </c>
    </row>
    <row r="308" spans="1:31" x14ac:dyDescent="0.25">
      <c r="A308">
        <v>157447</v>
      </c>
      <c r="B308" t="s">
        <v>2608</v>
      </c>
      <c r="D308">
        <v>1</v>
      </c>
      <c r="E308" t="s">
        <v>5952</v>
      </c>
      <c r="F308" t="s">
        <v>5953</v>
      </c>
      <c r="G308" t="s">
        <v>5954</v>
      </c>
      <c r="H308" t="s">
        <v>5955</v>
      </c>
      <c r="I308" t="s">
        <v>5956</v>
      </c>
      <c r="J308">
        <v>12809</v>
      </c>
      <c r="K308" t="s">
        <v>7</v>
      </c>
      <c r="L308" t="s">
        <v>6</v>
      </c>
      <c r="M308" t="s">
        <v>5</v>
      </c>
      <c r="N308" t="s">
        <v>5957</v>
      </c>
      <c r="O308" t="s">
        <v>0</v>
      </c>
      <c r="P308" s="3">
        <v>1125</v>
      </c>
      <c r="Q308" s="3">
        <v>2250</v>
      </c>
      <c r="R308" s="3">
        <v>3375</v>
      </c>
      <c r="S308" s="3">
        <v>4500</v>
      </c>
      <c r="T308" s="3">
        <v>4500</v>
      </c>
      <c r="U308" s="3">
        <v>5625</v>
      </c>
      <c r="V308" t="s">
        <v>30</v>
      </c>
      <c r="W308" t="s">
        <v>15</v>
      </c>
      <c r="X308">
        <v>12</v>
      </c>
      <c r="Y308">
        <v>16</v>
      </c>
      <c r="Z308" t="s">
        <v>5958</v>
      </c>
      <c r="AA308">
        <v>0</v>
      </c>
      <c r="AB308" t="s">
        <v>6716</v>
      </c>
      <c r="AC308" s="4">
        <v>0</v>
      </c>
      <c r="AD308" s="5">
        <v>0</v>
      </c>
      <c r="AE308" s="6">
        <v>1125</v>
      </c>
    </row>
    <row r="309" spans="1:31" x14ac:dyDescent="0.25">
      <c r="A309">
        <v>157951</v>
      </c>
      <c r="B309" t="s">
        <v>2608</v>
      </c>
      <c r="D309">
        <v>1</v>
      </c>
      <c r="E309" t="s">
        <v>5988</v>
      </c>
      <c r="F309" t="s">
        <v>1498</v>
      </c>
      <c r="G309" t="s">
        <v>5989</v>
      </c>
      <c r="H309" t="s">
        <v>5990</v>
      </c>
      <c r="I309" t="s">
        <v>5991</v>
      </c>
      <c r="J309">
        <v>17452</v>
      </c>
      <c r="K309" t="s">
        <v>7</v>
      </c>
      <c r="L309" t="s">
        <v>6</v>
      </c>
      <c r="M309" t="s">
        <v>5</v>
      </c>
      <c r="N309" t="s">
        <v>5992</v>
      </c>
      <c r="O309" t="s">
        <v>5993</v>
      </c>
      <c r="P309" s="3">
        <v>1239</v>
      </c>
      <c r="Q309" s="3">
        <v>2478</v>
      </c>
      <c r="R309" s="3">
        <v>3717</v>
      </c>
      <c r="S309" s="3">
        <v>4956</v>
      </c>
      <c r="T309" s="3">
        <v>4956</v>
      </c>
      <c r="U309" s="3">
        <v>4956</v>
      </c>
      <c r="V309" t="s">
        <v>46</v>
      </c>
      <c r="W309" t="s">
        <v>15</v>
      </c>
      <c r="X309">
        <v>12</v>
      </c>
      <c r="Y309">
        <v>18</v>
      </c>
      <c r="Z309" t="s">
        <v>0</v>
      </c>
      <c r="AA309">
        <v>0</v>
      </c>
      <c r="AB309" t="s">
        <v>6716</v>
      </c>
      <c r="AC309" s="4">
        <v>0</v>
      </c>
      <c r="AD309" s="5">
        <v>0</v>
      </c>
      <c r="AE309" s="6">
        <v>1239</v>
      </c>
    </row>
    <row r="310" spans="1:31" x14ac:dyDescent="0.25">
      <c r="A310">
        <v>228769</v>
      </c>
      <c r="B310" t="s">
        <v>200</v>
      </c>
      <c r="C310" t="s">
        <v>767</v>
      </c>
      <c r="D310">
        <v>1</v>
      </c>
      <c r="E310" t="s">
        <v>6018</v>
      </c>
      <c r="F310" t="s">
        <v>4493</v>
      </c>
      <c r="G310" t="s">
        <v>6019</v>
      </c>
      <c r="H310" t="s">
        <v>6020</v>
      </c>
      <c r="I310" t="s">
        <v>6021</v>
      </c>
      <c r="J310">
        <v>29883</v>
      </c>
      <c r="K310" t="s">
        <v>7</v>
      </c>
      <c r="L310" t="s">
        <v>6</v>
      </c>
      <c r="M310" t="s">
        <v>5</v>
      </c>
      <c r="N310" t="s">
        <v>6023</v>
      </c>
      <c r="O310" t="s">
        <v>0</v>
      </c>
      <c r="P310" s="3">
        <v>1048</v>
      </c>
      <c r="Q310" s="3">
        <v>2204</v>
      </c>
      <c r="R310" s="3">
        <v>3326</v>
      </c>
      <c r="S310" s="3">
        <v>4601</v>
      </c>
      <c r="T310" s="3">
        <v>4601</v>
      </c>
      <c r="U310" s="3">
        <v>4601</v>
      </c>
      <c r="V310" t="s">
        <v>30</v>
      </c>
      <c r="W310" t="s">
        <v>15</v>
      </c>
      <c r="X310">
        <v>12</v>
      </c>
      <c r="Y310" t="s">
        <v>1561</v>
      </c>
      <c r="Z310" t="s">
        <v>6022</v>
      </c>
      <c r="AA310">
        <v>0</v>
      </c>
      <c r="AB310" t="s">
        <v>6716</v>
      </c>
      <c r="AC310" s="4">
        <v>0</v>
      </c>
      <c r="AD310" s="5">
        <v>0</v>
      </c>
      <c r="AE310" s="6">
        <v>1150.25</v>
      </c>
    </row>
    <row r="311" spans="1:31" x14ac:dyDescent="0.25">
      <c r="A311">
        <v>228778</v>
      </c>
      <c r="B311" t="s">
        <v>200</v>
      </c>
      <c r="C311" t="s">
        <v>767</v>
      </c>
      <c r="D311">
        <v>1</v>
      </c>
      <c r="E311" t="s">
        <v>6031</v>
      </c>
      <c r="F311" t="s">
        <v>1039</v>
      </c>
      <c r="G311" t="s">
        <v>6032</v>
      </c>
      <c r="H311" t="s">
        <v>6033</v>
      </c>
      <c r="I311" t="s">
        <v>6034</v>
      </c>
      <c r="J311">
        <v>39523</v>
      </c>
      <c r="K311" t="s">
        <v>7</v>
      </c>
      <c r="L311" t="s">
        <v>6</v>
      </c>
      <c r="M311" t="s">
        <v>5</v>
      </c>
      <c r="N311" t="s">
        <v>6035</v>
      </c>
      <c r="O311" t="s">
        <v>0</v>
      </c>
      <c r="P311" s="3">
        <v>2437</v>
      </c>
      <c r="Q311" s="3">
        <v>3596</v>
      </c>
      <c r="R311" s="3">
        <v>4425</v>
      </c>
      <c r="S311" s="3">
        <v>5530</v>
      </c>
      <c r="T311" s="3">
        <v>5530</v>
      </c>
      <c r="U311" s="3">
        <v>5530</v>
      </c>
      <c r="V311" t="s">
        <v>46</v>
      </c>
      <c r="W311" t="s">
        <v>866</v>
      </c>
      <c r="X311" t="s">
        <v>1</v>
      </c>
      <c r="Y311" t="s">
        <v>1</v>
      </c>
      <c r="Z311" t="s">
        <v>6036</v>
      </c>
      <c r="AA311">
        <v>0</v>
      </c>
      <c r="AB311" t="s">
        <v>6716</v>
      </c>
      <c r="AC311" s="4">
        <v>0</v>
      </c>
      <c r="AD311" s="5">
        <v>0</v>
      </c>
      <c r="AE311" s="6">
        <v>1382.5</v>
      </c>
    </row>
    <row r="312" spans="1:31" x14ac:dyDescent="0.25">
      <c r="A312">
        <v>160755</v>
      </c>
      <c r="B312" t="s">
        <v>169</v>
      </c>
      <c r="D312">
        <v>2</v>
      </c>
      <c r="E312" t="s">
        <v>6043</v>
      </c>
      <c r="F312" t="s">
        <v>2592</v>
      </c>
      <c r="G312" t="s">
        <v>6044</v>
      </c>
      <c r="H312" t="s">
        <v>6045</v>
      </c>
      <c r="I312" t="s">
        <v>6046</v>
      </c>
      <c r="J312">
        <v>7892</v>
      </c>
      <c r="K312" t="s">
        <v>7</v>
      </c>
      <c r="L312" t="s">
        <v>20</v>
      </c>
      <c r="M312" t="s">
        <v>5</v>
      </c>
      <c r="N312" t="s">
        <v>6047</v>
      </c>
      <c r="O312" t="s">
        <v>6048</v>
      </c>
      <c r="P312" s="3">
        <v>6311</v>
      </c>
      <c r="Q312" s="3">
        <v>12542</v>
      </c>
      <c r="R312" s="3">
        <v>18773</v>
      </c>
      <c r="S312" s="3">
        <v>24152</v>
      </c>
      <c r="T312" s="3">
        <v>24152</v>
      </c>
      <c r="U312" s="3">
        <v>24152</v>
      </c>
      <c r="V312" t="s">
        <v>46</v>
      </c>
      <c r="W312" t="s">
        <v>15</v>
      </c>
      <c r="X312">
        <v>12</v>
      </c>
      <c r="Y312" t="s">
        <v>1</v>
      </c>
      <c r="Z312" t="s">
        <v>0</v>
      </c>
      <c r="AA312">
        <v>0</v>
      </c>
      <c r="AB312" t="s">
        <v>6716</v>
      </c>
      <c r="AC312" s="4">
        <v>0</v>
      </c>
      <c r="AD312" s="5">
        <v>0</v>
      </c>
      <c r="AE312" s="6">
        <v>6038</v>
      </c>
    </row>
    <row r="313" spans="1:31" x14ac:dyDescent="0.25">
      <c r="A313">
        <v>230038</v>
      </c>
      <c r="B313" t="s">
        <v>192</v>
      </c>
      <c r="D313">
        <v>2</v>
      </c>
      <c r="E313" t="s">
        <v>6067</v>
      </c>
      <c r="F313" t="s">
        <v>6068</v>
      </c>
      <c r="G313" t="s">
        <v>6069</v>
      </c>
      <c r="H313" t="s">
        <v>6070</v>
      </c>
      <c r="I313" t="s">
        <v>6071</v>
      </c>
      <c r="J313">
        <v>27163</v>
      </c>
      <c r="K313" t="s">
        <v>7</v>
      </c>
      <c r="L313" t="s">
        <v>20</v>
      </c>
      <c r="M313" t="s">
        <v>5</v>
      </c>
      <c r="N313" t="s">
        <v>6072</v>
      </c>
      <c r="O313" t="s">
        <v>0</v>
      </c>
      <c r="P313" s="3">
        <v>828</v>
      </c>
      <c r="Q313" s="3">
        <v>1656</v>
      </c>
      <c r="R313" s="3">
        <v>2518</v>
      </c>
      <c r="S313" s="3">
        <v>2650</v>
      </c>
      <c r="T313" s="3">
        <v>2650</v>
      </c>
      <c r="U313" s="3">
        <v>2650</v>
      </c>
      <c r="V313" t="s">
        <v>46</v>
      </c>
      <c r="W313" t="s">
        <v>15</v>
      </c>
      <c r="X313" t="s">
        <v>6073</v>
      </c>
      <c r="Y313" t="s">
        <v>6074</v>
      </c>
      <c r="Z313" t="s">
        <v>0</v>
      </c>
      <c r="AA313">
        <v>0</v>
      </c>
      <c r="AB313" t="s">
        <v>6716</v>
      </c>
      <c r="AC313" s="4">
        <v>0</v>
      </c>
      <c r="AD313" s="5">
        <v>0</v>
      </c>
      <c r="AE313" s="6">
        <v>662.5</v>
      </c>
    </row>
    <row r="314" spans="1:31" x14ac:dyDescent="0.25">
      <c r="A314">
        <v>231624</v>
      </c>
      <c r="B314" t="s">
        <v>546</v>
      </c>
      <c r="D314">
        <v>1</v>
      </c>
      <c r="E314" t="s">
        <v>6094</v>
      </c>
      <c r="F314" t="s">
        <v>6095</v>
      </c>
      <c r="G314" t="s">
        <v>6096</v>
      </c>
      <c r="H314" t="s">
        <v>6097</v>
      </c>
      <c r="I314" t="s">
        <v>6098</v>
      </c>
      <c r="J314">
        <v>6299</v>
      </c>
      <c r="K314" t="s">
        <v>7</v>
      </c>
      <c r="L314" t="s">
        <v>6</v>
      </c>
      <c r="M314" t="s">
        <v>5</v>
      </c>
      <c r="N314" t="s">
        <v>6099</v>
      </c>
      <c r="O314" t="s">
        <v>0</v>
      </c>
      <c r="P314" s="3">
        <v>3980</v>
      </c>
      <c r="Q314" s="3">
        <v>5180</v>
      </c>
      <c r="R314" s="3">
        <v>6380</v>
      </c>
      <c r="S314" s="3">
        <v>10617</v>
      </c>
      <c r="T314" s="3">
        <v>10617</v>
      </c>
      <c r="U314" s="3">
        <v>10617</v>
      </c>
      <c r="V314" t="s">
        <v>30</v>
      </c>
      <c r="W314" t="s">
        <v>15</v>
      </c>
      <c r="X314">
        <v>12</v>
      </c>
      <c r="Y314">
        <v>18</v>
      </c>
      <c r="Z314" t="s">
        <v>0</v>
      </c>
      <c r="AA314">
        <v>0</v>
      </c>
      <c r="AB314" t="s">
        <v>6716</v>
      </c>
      <c r="AC314" s="4">
        <v>0</v>
      </c>
      <c r="AD314" s="5">
        <v>0</v>
      </c>
      <c r="AE314" s="6">
        <v>2654.25</v>
      </c>
    </row>
    <row r="315" spans="1:31" x14ac:dyDescent="0.25">
      <c r="A315">
        <v>162584</v>
      </c>
      <c r="B315" t="s">
        <v>176</v>
      </c>
      <c r="C315" t="s">
        <v>2502</v>
      </c>
      <c r="D315">
        <v>1</v>
      </c>
      <c r="E315" t="s">
        <v>6110</v>
      </c>
      <c r="F315" t="s">
        <v>6111</v>
      </c>
      <c r="G315" t="s">
        <v>6112</v>
      </c>
      <c r="H315" t="s">
        <v>6113</v>
      </c>
      <c r="I315" t="s">
        <v>6114</v>
      </c>
      <c r="J315">
        <v>4915</v>
      </c>
      <c r="K315" t="s">
        <v>7</v>
      </c>
      <c r="L315" t="s">
        <v>6</v>
      </c>
      <c r="M315" t="s">
        <v>5</v>
      </c>
      <c r="N315" t="s">
        <v>6115</v>
      </c>
      <c r="O315" t="s">
        <v>0</v>
      </c>
      <c r="P315" s="3">
        <v>922</v>
      </c>
      <c r="Q315" s="3">
        <v>1708</v>
      </c>
      <c r="R315" s="3">
        <v>2494</v>
      </c>
      <c r="S315" s="3">
        <v>4351</v>
      </c>
      <c r="T315" s="3">
        <v>4351</v>
      </c>
      <c r="U315" s="3">
        <v>4351</v>
      </c>
      <c r="V315" t="s">
        <v>46</v>
      </c>
      <c r="W315" t="s">
        <v>15</v>
      </c>
      <c r="X315">
        <v>12</v>
      </c>
      <c r="Y315" t="s">
        <v>1</v>
      </c>
      <c r="Z315" t="s">
        <v>0</v>
      </c>
      <c r="AA315">
        <v>0</v>
      </c>
      <c r="AB315" t="s">
        <v>6716</v>
      </c>
      <c r="AC315" s="4">
        <v>0</v>
      </c>
      <c r="AD315" s="5">
        <v>0</v>
      </c>
      <c r="AE315" s="6">
        <v>1087.75</v>
      </c>
    </row>
    <row r="316" spans="1:31" x14ac:dyDescent="0.25">
      <c r="A316">
        <v>232186</v>
      </c>
      <c r="B316" t="s">
        <v>546</v>
      </c>
      <c r="D316">
        <v>1</v>
      </c>
      <c r="E316" t="s">
        <v>6128</v>
      </c>
      <c r="F316" t="s">
        <v>6129</v>
      </c>
      <c r="G316" t="s">
        <v>6130</v>
      </c>
      <c r="H316" t="s">
        <v>6131</v>
      </c>
      <c r="I316" t="s">
        <v>6132</v>
      </c>
      <c r="J316">
        <v>22349</v>
      </c>
      <c r="K316" t="s">
        <v>7</v>
      </c>
      <c r="L316" t="s">
        <v>6</v>
      </c>
      <c r="M316" t="s">
        <v>5</v>
      </c>
      <c r="N316" t="s">
        <v>6133</v>
      </c>
      <c r="O316" t="s">
        <v>0</v>
      </c>
      <c r="P316" s="3">
        <v>1747.5</v>
      </c>
      <c r="Q316" s="3">
        <v>3135</v>
      </c>
      <c r="R316" s="3">
        <v>4562.5</v>
      </c>
      <c r="S316" s="3">
        <v>5950</v>
      </c>
      <c r="T316" s="3">
        <v>5950</v>
      </c>
      <c r="U316" s="3">
        <v>6875</v>
      </c>
      <c r="V316" t="s">
        <v>46</v>
      </c>
      <c r="W316" t="s">
        <v>15</v>
      </c>
      <c r="X316">
        <v>12</v>
      </c>
      <c r="Y316">
        <v>16</v>
      </c>
      <c r="Z316" t="s">
        <v>0</v>
      </c>
      <c r="AA316">
        <v>0</v>
      </c>
      <c r="AB316" t="s">
        <v>6716</v>
      </c>
      <c r="AC316" s="4">
        <v>0</v>
      </c>
      <c r="AD316" s="5">
        <v>0</v>
      </c>
      <c r="AE316" s="6">
        <v>1487.5</v>
      </c>
    </row>
    <row r="317" spans="1:31" x14ac:dyDescent="0.25">
      <c r="A317">
        <v>232423</v>
      </c>
      <c r="B317" t="s">
        <v>546</v>
      </c>
      <c r="D317">
        <v>1</v>
      </c>
      <c r="E317" t="s">
        <v>6144</v>
      </c>
      <c r="F317" t="s">
        <v>6145</v>
      </c>
      <c r="G317" t="s">
        <v>6146</v>
      </c>
      <c r="H317" t="s">
        <v>6147</v>
      </c>
      <c r="I317" t="s">
        <v>6148</v>
      </c>
      <c r="J317">
        <v>19144</v>
      </c>
      <c r="K317" t="s">
        <v>7</v>
      </c>
      <c r="L317" t="s">
        <v>6</v>
      </c>
      <c r="M317" t="s">
        <v>5</v>
      </c>
      <c r="N317" t="s">
        <v>6149</v>
      </c>
      <c r="O317" t="s">
        <v>0</v>
      </c>
      <c r="P317" s="3">
        <v>1215</v>
      </c>
      <c r="Q317" s="3">
        <v>2248</v>
      </c>
      <c r="R317" s="3">
        <v>3283</v>
      </c>
      <c r="S317" s="3">
        <v>5375</v>
      </c>
      <c r="T317" s="3">
        <v>5375</v>
      </c>
      <c r="U317" s="3">
        <v>5375</v>
      </c>
      <c r="V317" t="s">
        <v>46</v>
      </c>
      <c r="W317" t="s">
        <v>15</v>
      </c>
      <c r="X317">
        <v>12</v>
      </c>
      <c r="Y317">
        <v>18</v>
      </c>
      <c r="Z317" t="s">
        <v>0</v>
      </c>
      <c r="AA317">
        <v>0</v>
      </c>
      <c r="AB317" t="s">
        <v>6716</v>
      </c>
      <c r="AC317" s="4">
        <v>0</v>
      </c>
      <c r="AD317" s="5">
        <v>0</v>
      </c>
      <c r="AE317" s="6">
        <v>1343.75</v>
      </c>
    </row>
    <row r="318" spans="1:31" x14ac:dyDescent="0.25">
      <c r="A318">
        <v>162928</v>
      </c>
      <c r="B318" t="s">
        <v>176</v>
      </c>
      <c r="D318">
        <v>2</v>
      </c>
      <c r="E318" t="s">
        <v>6150</v>
      </c>
      <c r="F318" t="s">
        <v>174</v>
      </c>
      <c r="G318" t="s">
        <v>6151</v>
      </c>
      <c r="H318" t="s">
        <v>6152</v>
      </c>
      <c r="I318" t="s">
        <v>6153</v>
      </c>
      <c r="J318">
        <v>6357</v>
      </c>
      <c r="K318" t="s">
        <v>7</v>
      </c>
      <c r="L318" t="s">
        <v>20</v>
      </c>
      <c r="M318" t="s">
        <v>5</v>
      </c>
      <c r="N318" t="s">
        <v>6154</v>
      </c>
      <c r="O318" t="s">
        <v>0</v>
      </c>
      <c r="P318" s="3">
        <v>3000</v>
      </c>
      <c r="Q318" s="3">
        <v>6000</v>
      </c>
      <c r="R318" s="3">
        <v>9000</v>
      </c>
      <c r="S318" s="3">
        <v>39000</v>
      </c>
      <c r="T318" s="3">
        <v>39000</v>
      </c>
      <c r="U318" s="3">
        <v>39000</v>
      </c>
      <c r="V318" t="s">
        <v>46</v>
      </c>
      <c r="W318" t="s">
        <v>15</v>
      </c>
      <c r="X318">
        <v>12</v>
      </c>
      <c r="Y318">
        <v>18</v>
      </c>
      <c r="Z318" t="s">
        <v>0</v>
      </c>
      <c r="AA318">
        <v>0</v>
      </c>
      <c r="AB318" t="s">
        <v>6716</v>
      </c>
      <c r="AC318" s="4">
        <v>0</v>
      </c>
      <c r="AD318" s="5">
        <v>0</v>
      </c>
      <c r="AE318" s="6">
        <v>9750</v>
      </c>
    </row>
    <row r="319" spans="1:31" x14ac:dyDescent="0.25">
      <c r="A319">
        <v>163268</v>
      </c>
      <c r="B319" t="s">
        <v>176</v>
      </c>
      <c r="C319" t="s">
        <v>2502</v>
      </c>
      <c r="D319">
        <v>1</v>
      </c>
      <c r="E319" t="s">
        <v>6161</v>
      </c>
      <c r="F319" t="s">
        <v>174</v>
      </c>
      <c r="G319" t="s">
        <v>6162</v>
      </c>
      <c r="H319" t="s">
        <v>6163</v>
      </c>
      <c r="I319" t="s">
        <v>6164</v>
      </c>
      <c r="J319">
        <v>11379</v>
      </c>
      <c r="K319" t="s">
        <v>352</v>
      </c>
      <c r="L319" t="s">
        <v>6</v>
      </c>
      <c r="M319" t="s">
        <v>5</v>
      </c>
      <c r="N319" t="s">
        <v>6165</v>
      </c>
      <c r="O319" t="s">
        <v>0</v>
      </c>
      <c r="P319" s="3">
        <v>1320</v>
      </c>
      <c r="Q319" s="3">
        <v>2640</v>
      </c>
      <c r="R319" s="3">
        <v>3960</v>
      </c>
      <c r="S319" s="3">
        <v>5503</v>
      </c>
      <c r="T319" s="3">
        <v>5503</v>
      </c>
      <c r="U319" s="3">
        <v>5503</v>
      </c>
      <c r="V319" t="s">
        <v>46</v>
      </c>
      <c r="W319" t="s">
        <v>15</v>
      </c>
      <c r="X319">
        <v>12</v>
      </c>
      <c r="Y319" t="s">
        <v>1</v>
      </c>
      <c r="Z319" t="s">
        <v>0</v>
      </c>
      <c r="AA319">
        <v>0</v>
      </c>
      <c r="AB319" t="s">
        <v>6716</v>
      </c>
      <c r="AC319" s="4">
        <v>0</v>
      </c>
      <c r="AD319" s="5">
        <v>0</v>
      </c>
      <c r="AE319" s="6">
        <v>1375.75</v>
      </c>
    </row>
    <row r="320" spans="1:31" x14ac:dyDescent="0.25">
      <c r="A320">
        <v>163286</v>
      </c>
      <c r="B320" t="s">
        <v>176</v>
      </c>
      <c r="C320" t="s">
        <v>2502</v>
      </c>
      <c r="D320">
        <v>1</v>
      </c>
      <c r="E320" t="s">
        <v>6184</v>
      </c>
      <c r="F320" t="s">
        <v>6185</v>
      </c>
      <c r="G320" t="s">
        <v>6186</v>
      </c>
      <c r="H320" t="s">
        <v>6187</v>
      </c>
      <c r="I320" t="s">
        <v>6188</v>
      </c>
      <c r="J320">
        <v>27056</v>
      </c>
      <c r="K320" t="s">
        <v>7</v>
      </c>
      <c r="L320" t="s">
        <v>6</v>
      </c>
      <c r="M320" t="s">
        <v>5</v>
      </c>
      <c r="N320" t="s">
        <v>6189</v>
      </c>
      <c r="O320" t="s">
        <v>0</v>
      </c>
      <c r="P320" s="3">
        <v>1471</v>
      </c>
      <c r="Q320" s="3">
        <v>2509</v>
      </c>
      <c r="R320" s="3">
        <v>4047</v>
      </c>
      <c r="S320" s="3">
        <v>5090.5</v>
      </c>
      <c r="T320" s="3">
        <v>5090.5</v>
      </c>
      <c r="U320" s="3">
        <v>5090.5</v>
      </c>
      <c r="V320" t="s">
        <v>30</v>
      </c>
      <c r="W320" t="s">
        <v>15</v>
      </c>
      <c r="X320">
        <v>12</v>
      </c>
      <c r="Y320" t="s">
        <v>39</v>
      </c>
      <c r="Z320" t="s">
        <v>6190</v>
      </c>
      <c r="AA320">
        <v>0</v>
      </c>
      <c r="AB320" t="s">
        <v>6716</v>
      </c>
      <c r="AC320" s="4">
        <v>0</v>
      </c>
      <c r="AD320" s="5">
        <v>0</v>
      </c>
      <c r="AE320" s="6">
        <v>1272.625</v>
      </c>
    </row>
    <row r="321" spans="1:31" x14ac:dyDescent="0.25">
      <c r="A321">
        <v>233897</v>
      </c>
      <c r="B321" t="s">
        <v>546</v>
      </c>
      <c r="D321">
        <v>1</v>
      </c>
      <c r="E321" t="s">
        <v>6197</v>
      </c>
      <c r="F321" t="s">
        <v>6198</v>
      </c>
      <c r="G321" t="s">
        <v>6199</v>
      </c>
      <c r="H321" t="s">
        <v>6200</v>
      </c>
      <c r="I321" t="s">
        <v>6201</v>
      </c>
      <c r="J321">
        <v>2183</v>
      </c>
      <c r="K321" t="s">
        <v>7</v>
      </c>
      <c r="L321" t="s">
        <v>6</v>
      </c>
      <c r="M321" t="s">
        <v>5</v>
      </c>
      <c r="N321" t="s">
        <v>6202</v>
      </c>
      <c r="O321" t="s">
        <v>0</v>
      </c>
      <c r="P321" s="3">
        <v>873</v>
      </c>
      <c r="Q321" s="3">
        <v>1902</v>
      </c>
      <c r="R321" s="3">
        <v>3159</v>
      </c>
      <c r="S321" s="3">
        <v>4769.5</v>
      </c>
      <c r="T321" s="3">
        <v>4769.5</v>
      </c>
      <c r="U321" s="3">
        <v>4759.5</v>
      </c>
      <c r="V321" t="s">
        <v>46</v>
      </c>
      <c r="W321" t="s">
        <v>15</v>
      </c>
      <c r="X321">
        <v>12</v>
      </c>
      <c r="Y321">
        <v>18</v>
      </c>
      <c r="Z321" t="s">
        <v>0</v>
      </c>
      <c r="AA321">
        <v>0</v>
      </c>
      <c r="AB321" t="s">
        <v>6716</v>
      </c>
      <c r="AC321" s="4">
        <v>0</v>
      </c>
      <c r="AD321" s="5">
        <v>0</v>
      </c>
      <c r="AE321" s="6">
        <v>1192.375</v>
      </c>
    </row>
    <row r="322" spans="1:31" x14ac:dyDescent="0.25">
      <c r="A322">
        <v>163851</v>
      </c>
      <c r="B322" t="s">
        <v>176</v>
      </c>
      <c r="C322" t="s">
        <v>2502</v>
      </c>
      <c r="D322">
        <v>1</v>
      </c>
      <c r="E322" t="s">
        <v>6216</v>
      </c>
      <c r="F322" t="s">
        <v>2480</v>
      </c>
      <c r="G322" t="s">
        <v>6217</v>
      </c>
      <c r="H322" t="s">
        <v>6218</v>
      </c>
      <c r="I322" t="s">
        <v>6219</v>
      </c>
      <c r="J322">
        <v>7997</v>
      </c>
      <c r="K322" t="s">
        <v>352</v>
      </c>
      <c r="L322" t="s">
        <v>6</v>
      </c>
      <c r="M322" t="s">
        <v>5</v>
      </c>
      <c r="N322" t="s">
        <v>6220</v>
      </c>
      <c r="O322" t="s">
        <v>6221</v>
      </c>
      <c r="P322" s="3">
        <v>1095</v>
      </c>
      <c r="Q322" s="3">
        <v>2190</v>
      </c>
      <c r="R322" s="3">
        <v>3285</v>
      </c>
      <c r="S322" s="3">
        <v>4682</v>
      </c>
      <c r="T322" s="3">
        <v>4682</v>
      </c>
      <c r="U322" s="3">
        <v>4682</v>
      </c>
      <c r="V322" t="s">
        <v>46</v>
      </c>
      <c r="W322" t="s">
        <v>15</v>
      </c>
      <c r="X322">
        <v>12</v>
      </c>
      <c r="Y322" t="s">
        <v>1</v>
      </c>
      <c r="Z322" t="s">
        <v>0</v>
      </c>
      <c r="AA322">
        <v>0</v>
      </c>
      <c r="AB322" t="s">
        <v>6716</v>
      </c>
      <c r="AC322" s="4">
        <v>0</v>
      </c>
      <c r="AD322" s="5">
        <v>0</v>
      </c>
      <c r="AE322" s="6">
        <v>1170.5</v>
      </c>
    </row>
    <row r="323" spans="1:31" x14ac:dyDescent="0.25">
      <c r="A323">
        <v>234076</v>
      </c>
      <c r="B323" t="s">
        <v>546</v>
      </c>
      <c r="D323">
        <v>1</v>
      </c>
      <c r="E323" t="s">
        <v>6227</v>
      </c>
      <c r="F323" t="s">
        <v>611</v>
      </c>
      <c r="G323" t="s">
        <v>6228</v>
      </c>
      <c r="H323" t="s">
        <v>6229</v>
      </c>
      <c r="I323" t="s">
        <v>6230</v>
      </c>
      <c r="J323">
        <v>16483</v>
      </c>
      <c r="K323" t="s">
        <v>7</v>
      </c>
      <c r="L323" t="s">
        <v>6</v>
      </c>
      <c r="M323" t="s">
        <v>5</v>
      </c>
      <c r="N323" t="s">
        <v>6232</v>
      </c>
      <c r="O323" t="s">
        <v>0</v>
      </c>
      <c r="P323" s="3">
        <v>11110</v>
      </c>
      <c r="Q323" s="3">
        <v>11110</v>
      </c>
      <c r="R323" s="3">
        <v>11110</v>
      </c>
      <c r="S323" s="3">
        <v>11110</v>
      </c>
      <c r="T323" s="3">
        <v>11110</v>
      </c>
      <c r="U323" s="3">
        <v>11110</v>
      </c>
      <c r="V323" t="s">
        <v>46</v>
      </c>
      <c r="W323" t="s">
        <v>15</v>
      </c>
      <c r="X323">
        <v>12</v>
      </c>
      <c r="Y323" t="s">
        <v>1</v>
      </c>
      <c r="Z323" t="s">
        <v>6231</v>
      </c>
      <c r="AA323">
        <v>0</v>
      </c>
      <c r="AB323" t="s">
        <v>6716</v>
      </c>
      <c r="AC323" s="4">
        <v>0</v>
      </c>
      <c r="AD323" s="5">
        <v>0</v>
      </c>
      <c r="AE323" s="6">
        <v>2777.5</v>
      </c>
    </row>
    <row r="324" spans="1:31" x14ac:dyDescent="0.25">
      <c r="A324">
        <v>164076</v>
      </c>
      <c r="B324" t="s">
        <v>176</v>
      </c>
      <c r="C324" t="s">
        <v>2502</v>
      </c>
      <c r="D324">
        <v>1</v>
      </c>
      <c r="E324" t="s">
        <v>6238</v>
      </c>
      <c r="F324" t="s">
        <v>6239</v>
      </c>
      <c r="G324" t="s">
        <v>6240</v>
      </c>
      <c r="H324" t="s">
        <v>6241</v>
      </c>
      <c r="I324" t="s">
        <v>6242</v>
      </c>
      <c r="J324">
        <v>18807</v>
      </c>
      <c r="K324" t="s">
        <v>7</v>
      </c>
      <c r="L324" t="s">
        <v>6</v>
      </c>
      <c r="M324" t="s">
        <v>5</v>
      </c>
      <c r="N324" t="s">
        <v>6243</v>
      </c>
      <c r="O324" t="s">
        <v>0</v>
      </c>
      <c r="P324" s="3">
        <v>849</v>
      </c>
      <c r="Q324" s="3">
        <v>1770</v>
      </c>
      <c r="R324" s="3">
        <v>2655</v>
      </c>
      <c r="S324" s="3">
        <v>4704</v>
      </c>
      <c r="T324" s="3">
        <v>4704</v>
      </c>
      <c r="U324" s="3">
        <v>4824</v>
      </c>
      <c r="V324" t="s">
        <v>46</v>
      </c>
      <c r="W324" t="s">
        <v>15</v>
      </c>
      <c r="X324">
        <v>12</v>
      </c>
      <c r="Y324" t="s">
        <v>1</v>
      </c>
      <c r="Z324" t="s">
        <v>0</v>
      </c>
      <c r="AA324">
        <v>0</v>
      </c>
      <c r="AB324" t="s">
        <v>6716</v>
      </c>
      <c r="AC324" s="4">
        <v>0</v>
      </c>
      <c r="AD324" s="5">
        <v>0</v>
      </c>
      <c r="AE324" s="6">
        <v>1176</v>
      </c>
    </row>
    <row r="325" spans="1:31" x14ac:dyDescent="0.25">
      <c r="A325">
        <v>234827</v>
      </c>
      <c r="B325" t="s">
        <v>444</v>
      </c>
      <c r="D325">
        <v>1</v>
      </c>
      <c r="E325" t="s">
        <v>6244</v>
      </c>
      <c r="F325" t="s">
        <v>6245</v>
      </c>
      <c r="G325" t="s">
        <v>6246</v>
      </c>
      <c r="H325" t="s">
        <v>6247</v>
      </c>
      <c r="I325" t="s">
        <v>6248</v>
      </c>
      <c r="J325">
        <v>10964</v>
      </c>
      <c r="K325" t="s">
        <v>88</v>
      </c>
      <c r="L325" t="s">
        <v>6</v>
      </c>
      <c r="M325" t="s">
        <v>5</v>
      </c>
      <c r="N325" t="s">
        <v>6249</v>
      </c>
      <c r="O325" t="s">
        <v>0</v>
      </c>
      <c r="P325" s="3">
        <v>715.8</v>
      </c>
      <c r="Q325" s="3">
        <v>1630.6</v>
      </c>
      <c r="R325" s="3">
        <v>2337.4</v>
      </c>
      <c r="S325" s="3">
        <v>2573</v>
      </c>
      <c r="T325" s="3">
        <v>2573</v>
      </c>
      <c r="U325" s="3">
        <v>2573</v>
      </c>
      <c r="V325" t="s">
        <v>30</v>
      </c>
      <c r="W325" t="s">
        <v>15</v>
      </c>
      <c r="X325">
        <v>10</v>
      </c>
      <c r="Y325">
        <v>18</v>
      </c>
      <c r="Z325" t="s">
        <v>0</v>
      </c>
      <c r="AA325">
        <v>0</v>
      </c>
      <c r="AB325" t="s">
        <v>6716</v>
      </c>
      <c r="AC325" s="4">
        <v>0</v>
      </c>
      <c r="AD325" s="5">
        <v>0</v>
      </c>
      <c r="AE325" s="6">
        <v>643.25</v>
      </c>
    </row>
    <row r="326" spans="1:31" x14ac:dyDescent="0.25">
      <c r="A326">
        <v>164748</v>
      </c>
      <c r="B326" t="s">
        <v>2406</v>
      </c>
      <c r="D326">
        <v>2</v>
      </c>
      <c r="E326" t="s">
        <v>6255</v>
      </c>
      <c r="F326" t="s">
        <v>2430</v>
      </c>
      <c r="G326" t="s">
        <v>6256</v>
      </c>
      <c r="H326" t="s">
        <v>6257</v>
      </c>
      <c r="I326" t="s">
        <v>6258</v>
      </c>
      <c r="J326">
        <v>4743</v>
      </c>
      <c r="K326" t="s">
        <v>7</v>
      </c>
      <c r="L326" t="s">
        <v>20</v>
      </c>
      <c r="M326" t="s">
        <v>5</v>
      </c>
      <c r="N326" t="s">
        <v>6259</v>
      </c>
      <c r="O326" t="s">
        <v>0</v>
      </c>
      <c r="P326" s="3">
        <v>4677</v>
      </c>
      <c r="Q326" s="3">
        <v>9060</v>
      </c>
      <c r="R326" s="3">
        <v>20699</v>
      </c>
      <c r="S326" s="3">
        <v>20699</v>
      </c>
      <c r="T326" s="3">
        <v>20699</v>
      </c>
      <c r="U326" s="3">
        <v>20699</v>
      </c>
      <c r="V326" t="s">
        <v>46</v>
      </c>
      <c r="W326" t="s">
        <v>15</v>
      </c>
      <c r="X326">
        <v>6</v>
      </c>
      <c r="Y326" t="s">
        <v>1</v>
      </c>
      <c r="Z326" t="s">
        <v>6260</v>
      </c>
      <c r="AA326">
        <v>0</v>
      </c>
      <c r="AB326" t="s">
        <v>6716</v>
      </c>
      <c r="AC326" s="4">
        <v>0</v>
      </c>
      <c r="AD326" s="5">
        <v>0</v>
      </c>
      <c r="AE326" s="6">
        <v>5174.75</v>
      </c>
    </row>
    <row r="327" spans="1:31" x14ac:dyDescent="0.25">
      <c r="A327">
        <v>235097</v>
      </c>
      <c r="B327" t="s">
        <v>444</v>
      </c>
      <c r="D327">
        <v>1</v>
      </c>
      <c r="E327" t="s">
        <v>6281</v>
      </c>
      <c r="F327" t="s">
        <v>6282</v>
      </c>
      <c r="G327" t="s">
        <v>6283</v>
      </c>
      <c r="H327" t="s">
        <v>6284</v>
      </c>
      <c r="I327" t="s">
        <v>6285</v>
      </c>
      <c r="J327">
        <v>12411</v>
      </c>
      <c r="K327" t="s">
        <v>88</v>
      </c>
      <c r="L327" t="s">
        <v>6</v>
      </c>
      <c r="M327" t="s">
        <v>5</v>
      </c>
      <c r="N327" t="s">
        <v>6286</v>
      </c>
      <c r="O327" t="s">
        <v>6287</v>
      </c>
      <c r="P327" s="3">
        <v>989.27</v>
      </c>
      <c r="Q327" s="3">
        <v>1610.78</v>
      </c>
      <c r="R327" s="3">
        <v>2232.29</v>
      </c>
      <c r="S327" s="3">
        <v>2456.9899999999998</v>
      </c>
      <c r="T327" s="3">
        <v>2456.9899999999998</v>
      </c>
      <c r="U327" s="3">
        <v>2456.9899999999998</v>
      </c>
      <c r="V327" t="s">
        <v>46</v>
      </c>
      <c r="W327" t="s">
        <v>15</v>
      </c>
      <c r="X327">
        <v>10</v>
      </c>
      <c r="Y327">
        <v>18</v>
      </c>
      <c r="Z327" t="s">
        <v>0</v>
      </c>
      <c r="AA327">
        <v>0</v>
      </c>
      <c r="AB327" t="s">
        <v>6716</v>
      </c>
      <c r="AC327" s="4">
        <v>0</v>
      </c>
      <c r="AD327" s="5">
        <v>0</v>
      </c>
      <c r="AE327" s="6">
        <v>614.24749999999995</v>
      </c>
    </row>
    <row r="328" spans="1:31" x14ac:dyDescent="0.25">
      <c r="A328">
        <v>165662</v>
      </c>
      <c r="B328" t="s">
        <v>2406</v>
      </c>
      <c r="D328">
        <v>2</v>
      </c>
      <c r="E328" t="s">
        <v>6318</v>
      </c>
      <c r="F328" t="s">
        <v>2430</v>
      </c>
      <c r="G328" t="s">
        <v>6319</v>
      </c>
      <c r="H328" t="s">
        <v>6320</v>
      </c>
      <c r="I328" t="s">
        <v>6321</v>
      </c>
      <c r="J328">
        <v>3787</v>
      </c>
      <c r="K328" t="s">
        <v>7</v>
      </c>
      <c r="L328" t="s">
        <v>20</v>
      </c>
      <c r="M328" t="s">
        <v>5</v>
      </c>
      <c r="N328" t="s">
        <v>6322</v>
      </c>
      <c r="O328" t="s">
        <v>0</v>
      </c>
      <c r="P328" s="3">
        <v>4462</v>
      </c>
      <c r="Q328" s="3">
        <v>8413</v>
      </c>
      <c r="R328" s="3">
        <v>12364</v>
      </c>
      <c r="S328" s="3">
        <v>21583</v>
      </c>
      <c r="T328" s="3">
        <v>21583</v>
      </c>
      <c r="U328" s="3">
        <v>24217</v>
      </c>
      <c r="V328" t="s">
        <v>46</v>
      </c>
      <c r="W328" t="s">
        <v>15</v>
      </c>
      <c r="X328">
        <v>12</v>
      </c>
      <c r="Y328">
        <v>16</v>
      </c>
      <c r="Z328" t="s">
        <v>0</v>
      </c>
      <c r="AA328">
        <v>0</v>
      </c>
      <c r="AB328" t="s">
        <v>6716</v>
      </c>
      <c r="AC328" s="4">
        <v>0</v>
      </c>
      <c r="AD328" s="5">
        <v>0</v>
      </c>
      <c r="AE328" s="6">
        <v>5395.75</v>
      </c>
    </row>
    <row r="329" spans="1:31" x14ac:dyDescent="0.25">
      <c r="A329">
        <v>237792</v>
      </c>
      <c r="B329" t="s">
        <v>147</v>
      </c>
      <c r="C329" t="s">
        <v>426</v>
      </c>
      <c r="D329">
        <v>1</v>
      </c>
      <c r="E329" t="s">
        <v>6372</v>
      </c>
      <c r="F329" t="s">
        <v>6373</v>
      </c>
      <c r="G329" t="s">
        <v>6374</v>
      </c>
      <c r="H329" t="s">
        <v>6375</v>
      </c>
      <c r="I329" t="s">
        <v>6376</v>
      </c>
      <c r="J329">
        <v>3776</v>
      </c>
      <c r="K329" t="s">
        <v>7</v>
      </c>
      <c r="L329" t="s">
        <v>6</v>
      </c>
      <c r="M329" t="s">
        <v>5</v>
      </c>
      <c r="N329" t="s">
        <v>6377</v>
      </c>
      <c r="O329" t="s">
        <v>0</v>
      </c>
      <c r="P329" s="3">
        <v>877.5</v>
      </c>
      <c r="Q329" s="3">
        <v>1755</v>
      </c>
      <c r="R329" s="3">
        <v>2632.5</v>
      </c>
      <c r="S329" s="3">
        <v>3585</v>
      </c>
      <c r="T329" s="3">
        <v>3585</v>
      </c>
      <c r="U329" s="3">
        <v>3585</v>
      </c>
      <c r="V329" t="s">
        <v>46</v>
      </c>
      <c r="W329" t="s">
        <v>15</v>
      </c>
      <c r="X329">
        <v>12</v>
      </c>
      <c r="Y329" t="s">
        <v>1</v>
      </c>
      <c r="Z329" t="s">
        <v>0</v>
      </c>
      <c r="AA329">
        <v>0</v>
      </c>
      <c r="AB329" t="s">
        <v>6716</v>
      </c>
      <c r="AC329" s="4">
        <v>0</v>
      </c>
      <c r="AD329" s="5">
        <v>0</v>
      </c>
      <c r="AE329" s="6">
        <v>896.25</v>
      </c>
    </row>
    <row r="330" spans="1:31" x14ac:dyDescent="0.25">
      <c r="A330">
        <v>168005</v>
      </c>
      <c r="B330" t="s">
        <v>2406</v>
      </c>
      <c r="D330">
        <v>2</v>
      </c>
      <c r="E330" t="s">
        <v>6383</v>
      </c>
      <c r="F330" t="s">
        <v>2430</v>
      </c>
      <c r="G330" t="s">
        <v>6384</v>
      </c>
      <c r="H330" t="s">
        <v>6385</v>
      </c>
      <c r="I330" t="s">
        <v>6386</v>
      </c>
      <c r="J330">
        <v>5390</v>
      </c>
      <c r="K330" t="s">
        <v>7</v>
      </c>
      <c r="L330" t="s">
        <v>20</v>
      </c>
      <c r="M330" t="s">
        <v>5</v>
      </c>
      <c r="N330" t="s">
        <v>6387</v>
      </c>
      <c r="O330" t="s">
        <v>0</v>
      </c>
      <c r="P330" s="3">
        <v>3143</v>
      </c>
      <c r="Q330" s="3">
        <v>6269</v>
      </c>
      <c r="R330" s="3">
        <v>9395</v>
      </c>
      <c r="S330" s="3">
        <v>17789</v>
      </c>
      <c r="T330" s="3">
        <v>17789</v>
      </c>
      <c r="U330" s="3">
        <v>18831</v>
      </c>
      <c r="V330" t="s">
        <v>30</v>
      </c>
      <c r="W330" t="s">
        <v>15</v>
      </c>
      <c r="X330">
        <v>12</v>
      </c>
      <c r="Y330">
        <v>17</v>
      </c>
      <c r="Z330" t="s">
        <v>0</v>
      </c>
      <c r="AA330">
        <v>0</v>
      </c>
      <c r="AB330" t="s">
        <v>6716</v>
      </c>
      <c r="AC330" s="4">
        <v>0</v>
      </c>
      <c r="AD330" s="5">
        <v>0</v>
      </c>
      <c r="AE330" s="6">
        <v>4447.25</v>
      </c>
    </row>
    <row r="331" spans="1:31" x14ac:dyDescent="0.25">
      <c r="A331">
        <v>239372</v>
      </c>
      <c r="B331" t="s">
        <v>329</v>
      </c>
      <c r="C331" t="s">
        <v>389</v>
      </c>
      <c r="D331">
        <v>4</v>
      </c>
      <c r="E331" t="s">
        <v>6388</v>
      </c>
      <c r="F331" t="s">
        <v>6389</v>
      </c>
      <c r="G331" t="s">
        <v>6390</v>
      </c>
      <c r="H331" t="s">
        <v>6391</v>
      </c>
      <c r="I331" t="s">
        <v>6392</v>
      </c>
      <c r="J331">
        <v>6280</v>
      </c>
      <c r="K331" t="s">
        <v>7</v>
      </c>
      <c r="L331" t="s">
        <v>6</v>
      </c>
      <c r="M331" t="s">
        <v>5</v>
      </c>
      <c r="N331" t="s">
        <v>6393</v>
      </c>
      <c r="O331" t="s">
        <v>0</v>
      </c>
      <c r="P331" s="3">
        <v>391.05</v>
      </c>
      <c r="Q331" s="3">
        <v>782.1</v>
      </c>
      <c r="R331" s="3">
        <v>1173.1500000000001</v>
      </c>
      <c r="S331" s="3">
        <v>2170</v>
      </c>
      <c r="T331" s="3">
        <v>2170</v>
      </c>
      <c r="U331" s="3">
        <v>2170</v>
      </c>
      <c r="V331" t="s">
        <v>30</v>
      </c>
      <c r="W331" t="s">
        <v>15</v>
      </c>
      <c r="X331">
        <v>12</v>
      </c>
      <c r="Y331">
        <v>18</v>
      </c>
      <c r="Z331" t="s">
        <v>6394</v>
      </c>
      <c r="AA331">
        <v>0</v>
      </c>
      <c r="AB331" t="s">
        <v>6716</v>
      </c>
      <c r="AC331" s="4">
        <v>0</v>
      </c>
      <c r="AD331" s="5">
        <v>0</v>
      </c>
      <c r="AE331" s="6">
        <v>542.5</v>
      </c>
    </row>
    <row r="332" spans="1:31" x14ac:dyDescent="0.25">
      <c r="A332">
        <v>240055</v>
      </c>
      <c r="B332" t="s">
        <v>329</v>
      </c>
      <c r="C332" t="s">
        <v>328</v>
      </c>
      <c r="D332">
        <v>4</v>
      </c>
      <c r="E332" t="s">
        <v>6395</v>
      </c>
      <c r="F332" t="s">
        <v>347</v>
      </c>
      <c r="G332" t="s">
        <v>6396</v>
      </c>
      <c r="H332" t="s">
        <v>6397</v>
      </c>
      <c r="I332" t="s">
        <v>6398</v>
      </c>
      <c r="J332">
        <v>14045</v>
      </c>
      <c r="K332" t="s">
        <v>7</v>
      </c>
      <c r="L332" t="s">
        <v>6</v>
      </c>
      <c r="M332" t="s">
        <v>5</v>
      </c>
      <c r="N332" t="s">
        <v>6399</v>
      </c>
      <c r="O332" t="s">
        <v>0</v>
      </c>
      <c r="P332" s="3">
        <v>1527</v>
      </c>
      <c r="Q332" s="3">
        <v>3054</v>
      </c>
      <c r="R332" s="3">
        <v>4581</v>
      </c>
      <c r="S332" s="3">
        <v>2616</v>
      </c>
      <c r="T332" s="3">
        <v>2616</v>
      </c>
      <c r="U332" s="3">
        <v>2616</v>
      </c>
      <c r="V332" t="s">
        <v>46</v>
      </c>
      <c r="W332" t="s">
        <v>15</v>
      </c>
      <c r="X332">
        <v>12</v>
      </c>
      <c r="Y332">
        <v>18</v>
      </c>
      <c r="Z332" t="s">
        <v>0</v>
      </c>
      <c r="AA332">
        <v>0</v>
      </c>
      <c r="AB332" t="s">
        <v>6716</v>
      </c>
      <c r="AC332" s="4">
        <v>0</v>
      </c>
      <c r="AD332" s="5">
        <v>0</v>
      </c>
      <c r="AE332" s="6">
        <v>654</v>
      </c>
    </row>
    <row r="333" spans="1:31" x14ac:dyDescent="0.25">
      <c r="A333">
        <v>168430</v>
      </c>
      <c r="B333" t="s">
        <v>2406</v>
      </c>
      <c r="D333">
        <v>1</v>
      </c>
      <c r="E333" t="s">
        <v>6404</v>
      </c>
      <c r="F333" t="s">
        <v>6357</v>
      </c>
      <c r="G333" t="s">
        <v>6405</v>
      </c>
      <c r="H333" t="s">
        <v>6406</v>
      </c>
      <c r="I333" t="s">
        <v>6407</v>
      </c>
      <c r="J333">
        <v>5563</v>
      </c>
      <c r="K333" t="s">
        <v>7</v>
      </c>
      <c r="L333" t="s">
        <v>6</v>
      </c>
      <c r="M333" t="s">
        <v>5</v>
      </c>
      <c r="N333" t="s">
        <v>6408</v>
      </c>
      <c r="O333" t="s">
        <v>0</v>
      </c>
      <c r="P333" s="3">
        <v>1150.26</v>
      </c>
      <c r="Q333" s="3">
        <v>2300.52</v>
      </c>
      <c r="R333" s="3">
        <v>3450.78</v>
      </c>
      <c r="S333" s="3">
        <v>4601</v>
      </c>
      <c r="T333" s="3">
        <v>4601</v>
      </c>
      <c r="U333" s="3">
        <v>4601</v>
      </c>
      <c r="V333" t="s">
        <v>30</v>
      </c>
      <c r="W333" t="s">
        <v>15</v>
      </c>
      <c r="X333">
        <v>12</v>
      </c>
      <c r="Y333">
        <v>18</v>
      </c>
      <c r="Z333" t="s">
        <v>0</v>
      </c>
      <c r="AA333">
        <v>0</v>
      </c>
      <c r="AB333" t="s">
        <v>6716</v>
      </c>
      <c r="AC333" s="4">
        <v>0</v>
      </c>
      <c r="AD333" s="5">
        <v>0</v>
      </c>
      <c r="AE333" s="6">
        <v>1150.25</v>
      </c>
    </row>
    <row r="334" spans="1:31" x14ac:dyDescent="0.25">
      <c r="A334">
        <v>240329</v>
      </c>
      <c r="B334" t="s">
        <v>329</v>
      </c>
      <c r="C334" t="s">
        <v>328</v>
      </c>
      <c r="D334">
        <v>1</v>
      </c>
      <c r="E334" t="s">
        <v>6409</v>
      </c>
      <c r="F334" t="s">
        <v>6410</v>
      </c>
      <c r="G334" t="s">
        <v>6411</v>
      </c>
      <c r="H334" t="s">
        <v>6412</v>
      </c>
      <c r="I334" t="s">
        <v>6413</v>
      </c>
      <c r="J334">
        <v>9820</v>
      </c>
      <c r="K334" t="s">
        <v>7</v>
      </c>
      <c r="L334" t="s">
        <v>6</v>
      </c>
      <c r="M334" t="s">
        <v>5</v>
      </c>
      <c r="N334" t="s">
        <v>6414</v>
      </c>
      <c r="O334" t="s">
        <v>0</v>
      </c>
      <c r="P334" s="3">
        <v>1467.24</v>
      </c>
      <c r="Q334" s="3">
        <v>2737.98</v>
      </c>
      <c r="R334" s="3">
        <v>3793.63</v>
      </c>
      <c r="S334" s="3">
        <v>4741.72</v>
      </c>
      <c r="T334" s="3">
        <v>4741.72</v>
      </c>
      <c r="U334" s="3">
        <v>4741.72</v>
      </c>
      <c r="V334" t="s">
        <v>46</v>
      </c>
      <c r="W334" t="s">
        <v>15</v>
      </c>
      <c r="X334">
        <v>12</v>
      </c>
      <c r="Y334">
        <v>18</v>
      </c>
      <c r="Z334" t="s">
        <v>0</v>
      </c>
      <c r="AA334">
        <v>0</v>
      </c>
      <c r="AB334" t="s">
        <v>6716</v>
      </c>
      <c r="AC334" s="4">
        <v>0</v>
      </c>
      <c r="AD334" s="5">
        <v>0</v>
      </c>
      <c r="AE334" s="6">
        <v>1185.4300000000003</v>
      </c>
    </row>
    <row r="335" spans="1:31" x14ac:dyDescent="0.25">
      <c r="A335">
        <v>169080</v>
      </c>
      <c r="B335" t="s">
        <v>207</v>
      </c>
      <c r="D335">
        <v>2</v>
      </c>
      <c r="E335" t="s">
        <v>6415</v>
      </c>
      <c r="F335" t="s">
        <v>2257</v>
      </c>
      <c r="G335" t="s">
        <v>6416</v>
      </c>
      <c r="H335" t="s">
        <v>6417</v>
      </c>
      <c r="I335" t="s">
        <v>6418</v>
      </c>
      <c r="J335">
        <v>3894</v>
      </c>
      <c r="K335" t="s">
        <v>352</v>
      </c>
      <c r="L335" t="s">
        <v>20</v>
      </c>
      <c r="M335" t="s">
        <v>5</v>
      </c>
      <c r="N335" t="s">
        <v>6419</v>
      </c>
      <c r="O335" t="s">
        <v>0</v>
      </c>
      <c r="P335" s="3">
        <v>2280</v>
      </c>
      <c r="Q335" s="3">
        <v>7080</v>
      </c>
      <c r="R335" s="3">
        <v>10620</v>
      </c>
      <c r="S335" s="3">
        <v>15865</v>
      </c>
      <c r="T335" s="3">
        <v>15865</v>
      </c>
      <c r="U335" s="3">
        <v>16625</v>
      </c>
      <c r="V335" t="s">
        <v>46</v>
      </c>
      <c r="W335" t="s">
        <v>15</v>
      </c>
      <c r="X335">
        <v>12</v>
      </c>
      <c r="Y335">
        <v>17</v>
      </c>
      <c r="Z335" t="s">
        <v>0</v>
      </c>
      <c r="AA335">
        <v>0</v>
      </c>
      <c r="AB335" t="s">
        <v>6716</v>
      </c>
      <c r="AC335" s="4">
        <v>0</v>
      </c>
      <c r="AD335" s="5">
        <v>0</v>
      </c>
      <c r="AE335" s="6">
        <v>3966.25</v>
      </c>
    </row>
    <row r="336" spans="1:31" x14ac:dyDescent="0.25">
      <c r="A336">
        <v>241739</v>
      </c>
      <c r="B336" t="s">
        <v>299</v>
      </c>
      <c r="C336" t="s">
        <v>298</v>
      </c>
      <c r="D336">
        <v>2</v>
      </c>
      <c r="E336" t="s">
        <v>6426</v>
      </c>
      <c r="F336" t="s">
        <v>6427</v>
      </c>
      <c r="G336" t="s">
        <v>6428</v>
      </c>
      <c r="H336" t="s">
        <v>6429</v>
      </c>
      <c r="I336" t="s">
        <v>6430</v>
      </c>
      <c r="J336">
        <v>11529</v>
      </c>
      <c r="K336" t="s">
        <v>7</v>
      </c>
      <c r="L336" t="s">
        <v>20</v>
      </c>
      <c r="M336" t="s">
        <v>5</v>
      </c>
      <c r="N336" t="s">
        <v>6432</v>
      </c>
      <c r="O336" t="s">
        <v>6433</v>
      </c>
      <c r="P336" s="3">
        <v>1065</v>
      </c>
      <c r="Q336" s="3">
        <v>1635</v>
      </c>
      <c r="R336" s="3">
        <v>2295</v>
      </c>
      <c r="S336" s="3">
        <v>2910</v>
      </c>
      <c r="T336" s="3">
        <v>2910</v>
      </c>
      <c r="U336" s="3">
        <v>2910</v>
      </c>
      <c r="V336" t="s">
        <v>30</v>
      </c>
      <c r="W336" t="s">
        <v>15</v>
      </c>
      <c r="X336">
        <v>12</v>
      </c>
      <c r="Y336" t="s">
        <v>1561</v>
      </c>
      <c r="Z336" t="s">
        <v>6431</v>
      </c>
      <c r="AA336">
        <v>0</v>
      </c>
      <c r="AB336" t="s">
        <v>6716</v>
      </c>
      <c r="AC336" s="4">
        <v>0</v>
      </c>
      <c r="AD336" s="5">
        <v>0</v>
      </c>
      <c r="AE336" s="6">
        <v>727.5</v>
      </c>
    </row>
    <row r="337" spans="1:31" x14ac:dyDescent="0.25">
      <c r="A337">
        <v>170082</v>
      </c>
      <c r="B337" t="s">
        <v>207</v>
      </c>
      <c r="D337">
        <v>1</v>
      </c>
      <c r="E337" t="s">
        <v>6476</v>
      </c>
      <c r="F337" t="s">
        <v>6477</v>
      </c>
      <c r="G337" t="s">
        <v>6478</v>
      </c>
      <c r="H337" t="s">
        <v>6479</v>
      </c>
      <c r="I337" t="s">
        <v>6480</v>
      </c>
      <c r="J337">
        <v>21636</v>
      </c>
      <c r="K337" t="s">
        <v>7</v>
      </c>
      <c r="L337" t="s">
        <v>6</v>
      </c>
      <c r="M337" t="s">
        <v>5</v>
      </c>
      <c r="N337" t="s">
        <v>6481</v>
      </c>
      <c r="O337" t="s">
        <v>0</v>
      </c>
      <c r="P337" s="3">
        <v>1440</v>
      </c>
      <c r="Q337" s="3">
        <v>2880</v>
      </c>
      <c r="R337" s="3">
        <v>4320</v>
      </c>
      <c r="S337" s="3">
        <v>5760</v>
      </c>
      <c r="T337" s="3">
        <v>5760</v>
      </c>
      <c r="U337" s="3">
        <v>7200</v>
      </c>
      <c r="V337" t="s">
        <v>46</v>
      </c>
      <c r="W337" t="s">
        <v>15</v>
      </c>
      <c r="X337">
        <v>12</v>
      </c>
      <c r="Y337">
        <v>15</v>
      </c>
      <c r="Z337" t="s">
        <v>0</v>
      </c>
      <c r="AA337">
        <v>0</v>
      </c>
      <c r="AB337" t="s">
        <v>6716</v>
      </c>
      <c r="AC337" s="4">
        <v>0</v>
      </c>
      <c r="AD337" s="5">
        <v>0</v>
      </c>
      <c r="AE337" s="6">
        <v>1440</v>
      </c>
    </row>
    <row r="338" spans="1:31" x14ac:dyDescent="0.25">
      <c r="A338">
        <v>243780</v>
      </c>
      <c r="B338" t="s">
        <v>2763</v>
      </c>
      <c r="C338" t="s">
        <v>2762</v>
      </c>
      <c r="D338">
        <v>1</v>
      </c>
      <c r="E338" t="s">
        <v>6482</v>
      </c>
      <c r="F338" t="s">
        <v>6483</v>
      </c>
      <c r="G338" t="s">
        <v>6484</v>
      </c>
      <c r="H338" t="s">
        <v>6485</v>
      </c>
      <c r="I338" t="s">
        <v>6486</v>
      </c>
      <c r="J338">
        <v>30237</v>
      </c>
      <c r="K338" t="s">
        <v>7</v>
      </c>
      <c r="L338" t="s">
        <v>6</v>
      </c>
      <c r="M338" t="s">
        <v>5</v>
      </c>
      <c r="N338" s="1" t="s">
        <v>6724</v>
      </c>
      <c r="O338" s="1" t="s">
        <v>6724</v>
      </c>
      <c r="P338" s="3">
        <v>1043.55</v>
      </c>
      <c r="Q338" s="3">
        <v>2087.1</v>
      </c>
      <c r="R338" s="3">
        <v>5001</v>
      </c>
      <c r="S338" s="3">
        <v>5001</v>
      </c>
      <c r="T338" s="3">
        <v>5001</v>
      </c>
      <c r="U338" s="3">
        <v>5001</v>
      </c>
      <c r="V338" t="s">
        <v>30</v>
      </c>
      <c r="W338" t="s">
        <v>15</v>
      </c>
      <c r="X338">
        <v>8</v>
      </c>
      <c r="Y338" t="s">
        <v>6487</v>
      </c>
      <c r="Z338" t="s">
        <v>0</v>
      </c>
      <c r="AA338">
        <v>0</v>
      </c>
      <c r="AB338" t="s">
        <v>6716</v>
      </c>
      <c r="AC338" s="4">
        <v>0</v>
      </c>
      <c r="AD338" s="5">
        <v>0</v>
      </c>
      <c r="AE338" s="6">
        <v>1250.25</v>
      </c>
    </row>
    <row r="339" spans="1:31" x14ac:dyDescent="0.25">
      <c r="A339">
        <v>248934</v>
      </c>
      <c r="B339" t="s">
        <v>546</v>
      </c>
      <c r="C339" t="s">
        <v>6488</v>
      </c>
      <c r="D339">
        <v>3</v>
      </c>
      <c r="E339" t="s">
        <v>6489</v>
      </c>
      <c r="F339" t="s">
        <v>6490</v>
      </c>
      <c r="G339" t="s">
        <v>6491</v>
      </c>
      <c r="H339" t="s">
        <v>6492</v>
      </c>
      <c r="I339" t="s">
        <v>6491</v>
      </c>
      <c r="J339">
        <v>10888</v>
      </c>
      <c r="K339" t="s">
        <v>7</v>
      </c>
      <c r="L339" t="s">
        <v>20</v>
      </c>
      <c r="M339" t="s">
        <v>5</v>
      </c>
      <c r="N339" t="s">
        <v>6493</v>
      </c>
      <c r="O339" t="s">
        <v>0</v>
      </c>
      <c r="P339" s="3">
        <v>1872</v>
      </c>
      <c r="Q339" s="3">
        <v>3744</v>
      </c>
      <c r="R339" s="3">
        <v>5616</v>
      </c>
      <c r="S339" s="3">
        <v>7488</v>
      </c>
      <c r="T339" s="3">
        <v>7488</v>
      </c>
      <c r="U339" s="3">
        <v>7488</v>
      </c>
      <c r="V339" t="s">
        <v>6494</v>
      </c>
      <c r="W339" t="s">
        <v>15</v>
      </c>
      <c r="X339">
        <v>12</v>
      </c>
      <c r="Y339">
        <v>18</v>
      </c>
      <c r="Z339" t="s">
        <v>0</v>
      </c>
      <c r="AA339">
        <v>0</v>
      </c>
      <c r="AB339" t="s">
        <v>6716</v>
      </c>
      <c r="AC339" s="4">
        <v>0</v>
      </c>
      <c r="AD339" s="5">
        <v>0</v>
      </c>
      <c r="AE339" s="6">
        <v>1872</v>
      </c>
    </row>
    <row r="340" spans="1:31" x14ac:dyDescent="0.25">
      <c r="A340">
        <v>366395</v>
      </c>
      <c r="B340" t="s">
        <v>1631</v>
      </c>
      <c r="C340" t="s">
        <v>1630</v>
      </c>
      <c r="D340">
        <v>4</v>
      </c>
      <c r="E340" t="s">
        <v>6512</v>
      </c>
      <c r="F340" t="s">
        <v>6513</v>
      </c>
      <c r="G340" t="s">
        <v>6514</v>
      </c>
      <c r="H340" t="s">
        <v>6515</v>
      </c>
      <c r="I340" t="s">
        <v>6516</v>
      </c>
      <c r="J340">
        <v>26600</v>
      </c>
      <c r="K340" t="s">
        <v>7</v>
      </c>
      <c r="L340" t="s">
        <v>6</v>
      </c>
      <c r="M340" t="s">
        <v>5</v>
      </c>
      <c r="N340" t="s">
        <v>6517</v>
      </c>
      <c r="O340" t="s">
        <v>0</v>
      </c>
      <c r="P340" s="3">
        <v>689</v>
      </c>
      <c r="Q340" s="3">
        <v>1313</v>
      </c>
      <c r="R340" s="3">
        <v>1937</v>
      </c>
      <c r="S340" s="3">
        <v>2718</v>
      </c>
      <c r="T340" s="3">
        <v>2718</v>
      </c>
      <c r="U340" s="3">
        <v>2718</v>
      </c>
      <c r="V340" t="s">
        <v>30</v>
      </c>
      <c r="W340" t="s">
        <v>15</v>
      </c>
      <c r="X340">
        <v>12</v>
      </c>
      <c r="Y340" t="s">
        <v>1561</v>
      </c>
      <c r="Z340" t="s">
        <v>0</v>
      </c>
      <c r="AA340">
        <v>0</v>
      </c>
      <c r="AB340" t="s">
        <v>6716</v>
      </c>
      <c r="AC340" s="4">
        <v>0</v>
      </c>
      <c r="AD340" s="5">
        <v>0</v>
      </c>
      <c r="AE340" s="6">
        <v>679.5</v>
      </c>
    </row>
    <row r="341" spans="1:31" x14ac:dyDescent="0.25">
      <c r="A341">
        <v>171456</v>
      </c>
      <c r="B341" t="s">
        <v>207</v>
      </c>
      <c r="D341">
        <v>1</v>
      </c>
      <c r="E341" t="s">
        <v>6558</v>
      </c>
      <c r="F341" t="s">
        <v>6559</v>
      </c>
      <c r="G341" t="s">
        <v>6560</v>
      </c>
      <c r="H341" t="s">
        <v>6561</v>
      </c>
      <c r="I341" t="s">
        <v>6562</v>
      </c>
      <c r="J341">
        <v>8001</v>
      </c>
      <c r="K341" t="s">
        <v>7</v>
      </c>
      <c r="L341" t="s">
        <v>6</v>
      </c>
      <c r="M341" t="s">
        <v>5</v>
      </c>
      <c r="N341" t="s">
        <v>6563</v>
      </c>
      <c r="O341" t="s">
        <v>0</v>
      </c>
      <c r="P341" s="3">
        <v>1134</v>
      </c>
      <c r="Q341" s="3">
        <v>2303.2199999999998</v>
      </c>
      <c r="R341" s="3">
        <v>3437.22</v>
      </c>
      <c r="S341" s="3">
        <v>4848</v>
      </c>
      <c r="T341" s="3">
        <v>4848</v>
      </c>
      <c r="U341" s="3">
        <v>6839.22</v>
      </c>
      <c r="V341" t="s">
        <v>30</v>
      </c>
      <c r="W341" t="s">
        <v>15</v>
      </c>
      <c r="X341">
        <v>12</v>
      </c>
      <c r="Y341">
        <v>16</v>
      </c>
      <c r="Z341" t="s">
        <v>6564</v>
      </c>
      <c r="AA341">
        <v>0</v>
      </c>
      <c r="AB341" t="s">
        <v>6716</v>
      </c>
      <c r="AC341" s="4">
        <v>0</v>
      </c>
      <c r="AD341" s="5">
        <v>0</v>
      </c>
      <c r="AE341" s="6">
        <v>1212</v>
      </c>
    </row>
    <row r="342" spans="1:31" x14ac:dyDescent="0.25">
      <c r="A342">
        <v>171492</v>
      </c>
      <c r="B342" t="s">
        <v>207</v>
      </c>
      <c r="C342" t="s">
        <v>6565</v>
      </c>
      <c r="D342">
        <v>2</v>
      </c>
      <c r="E342" t="s">
        <v>6566</v>
      </c>
      <c r="F342" t="s">
        <v>904</v>
      </c>
      <c r="G342" t="s">
        <v>6567</v>
      </c>
      <c r="H342" t="s">
        <v>6568</v>
      </c>
      <c r="I342" t="s">
        <v>6569</v>
      </c>
      <c r="J342">
        <v>2878</v>
      </c>
      <c r="K342" t="s">
        <v>7</v>
      </c>
      <c r="L342" t="s">
        <v>20</v>
      </c>
      <c r="M342" t="s">
        <v>5</v>
      </c>
      <c r="N342" t="s">
        <v>6570</v>
      </c>
      <c r="O342" t="s">
        <v>0</v>
      </c>
      <c r="P342" s="3">
        <v>3519</v>
      </c>
      <c r="Q342" s="3">
        <v>6273</v>
      </c>
      <c r="R342" s="3">
        <v>9027</v>
      </c>
      <c r="S342" s="3">
        <v>12695</v>
      </c>
      <c r="T342" s="3">
        <v>12695</v>
      </c>
      <c r="U342" s="3">
        <v>13330</v>
      </c>
      <c r="V342" t="s">
        <v>46</v>
      </c>
      <c r="W342" t="s">
        <v>15</v>
      </c>
      <c r="X342">
        <v>12</v>
      </c>
      <c r="Y342">
        <v>17</v>
      </c>
      <c r="Z342" t="s">
        <v>6571</v>
      </c>
      <c r="AA342">
        <v>0</v>
      </c>
      <c r="AB342" t="s">
        <v>6716</v>
      </c>
      <c r="AC342" s="4">
        <v>0</v>
      </c>
      <c r="AD342" s="5">
        <v>0</v>
      </c>
      <c r="AE342" s="6">
        <v>3173.75</v>
      </c>
    </row>
    <row r="343" spans="1:31" x14ac:dyDescent="0.25">
      <c r="A343">
        <v>172699</v>
      </c>
      <c r="B343" t="s">
        <v>207</v>
      </c>
      <c r="D343">
        <v>1</v>
      </c>
      <c r="E343" t="s">
        <v>6582</v>
      </c>
      <c r="F343" t="s">
        <v>2367</v>
      </c>
      <c r="G343" t="s">
        <v>6583</v>
      </c>
      <c r="H343" t="s">
        <v>6584</v>
      </c>
      <c r="I343" t="s">
        <v>6585</v>
      </c>
      <c r="J343">
        <v>18889</v>
      </c>
      <c r="K343" t="s">
        <v>7</v>
      </c>
      <c r="L343" t="s">
        <v>6</v>
      </c>
      <c r="M343" t="s">
        <v>5</v>
      </c>
      <c r="N343" t="s">
        <v>6589</v>
      </c>
      <c r="O343" t="s">
        <v>6586</v>
      </c>
      <c r="P343" s="3">
        <v>1411.76</v>
      </c>
      <c r="Q343" s="3">
        <v>2768.02</v>
      </c>
      <c r="R343" s="3">
        <v>3921.28</v>
      </c>
      <c r="S343" s="3">
        <v>5746.5</v>
      </c>
      <c r="T343" s="3">
        <v>5746.5</v>
      </c>
      <c r="U343" s="3">
        <v>6899.76</v>
      </c>
      <c r="V343" t="s">
        <v>6588</v>
      </c>
      <c r="W343" t="s">
        <v>15</v>
      </c>
      <c r="X343">
        <v>12</v>
      </c>
      <c r="Y343">
        <v>15</v>
      </c>
      <c r="Z343" t="s">
        <v>6587</v>
      </c>
      <c r="AA343">
        <v>0</v>
      </c>
      <c r="AB343" t="s">
        <v>6716</v>
      </c>
      <c r="AC343" s="4">
        <v>0</v>
      </c>
      <c r="AD343" s="5">
        <v>0</v>
      </c>
      <c r="AE343" s="6">
        <v>1436.625</v>
      </c>
    </row>
    <row r="344" spans="1:31" x14ac:dyDescent="0.25">
      <c r="A344">
        <v>173920</v>
      </c>
      <c r="B344" t="s">
        <v>116</v>
      </c>
      <c r="C344" t="s">
        <v>246</v>
      </c>
      <c r="D344">
        <v>1</v>
      </c>
      <c r="E344" t="s">
        <v>6624</v>
      </c>
      <c r="F344" t="s">
        <v>6625</v>
      </c>
      <c r="G344" t="s">
        <v>6626</v>
      </c>
      <c r="H344" t="s">
        <v>6627</v>
      </c>
      <c r="I344" t="s">
        <v>6628</v>
      </c>
      <c r="J344">
        <v>13395</v>
      </c>
      <c r="K344" t="s">
        <v>7</v>
      </c>
      <c r="L344" t="s">
        <v>6</v>
      </c>
      <c r="M344" t="s">
        <v>5</v>
      </c>
      <c r="N344" t="s">
        <v>6629</v>
      </c>
      <c r="O344" t="s">
        <v>0</v>
      </c>
      <c r="P344" s="3">
        <v>933.93</v>
      </c>
      <c r="Q344" s="3">
        <v>1867.86</v>
      </c>
      <c r="R344" s="3">
        <v>2801.79</v>
      </c>
      <c r="S344" s="3">
        <v>3929.39</v>
      </c>
      <c r="T344" s="3">
        <v>3929.39</v>
      </c>
      <c r="U344" s="3">
        <v>3929.39</v>
      </c>
      <c r="V344" t="s">
        <v>30</v>
      </c>
      <c r="W344" t="s">
        <v>15</v>
      </c>
      <c r="X344">
        <v>12</v>
      </c>
      <c r="Y344">
        <v>18</v>
      </c>
      <c r="Z344" t="s">
        <v>0</v>
      </c>
      <c r="AA344">
        <v>0</v>
      </c>
      <c r="AB344" t="s">
        <v>6716</v>
      </c>
      <c r="AC344" s="4">
        <v>0</v>
      </c>
      <c r="AD344" s="5">
        <v>0</v>
      </c>
      <c r="AE344" s="6">
        <v>982.34750000000031</v>
      </c>
    </row>
    <row r="345" spans="1:31" x14ac:dyDescent="0.25">
      <c r="A345">
        <v>174358</v>
      </c>
      <c r="B345" t="s">
        <v>116</v>
      </c>
      <c r="C345" t="s">
        <v>246</v>
      </c>
      <c r="D345">
        <v>1</v>
      </c>
      <c r="E345" t="s">
        <v>6641</v>
      </c>
      <c r="F345" t="s">
        <v>6642</v>
      </c>
      <c r="G345" t="s">
        <v>6643</v>
      </c>
      <c r="H345" t="s">
        <v>6644</v>
      </c>
      <c r="I345" t="s">
        <v>6645</v>
      </c>
      <c r="J345">
        <v>5731</v>
      </c>
      <c r="K345" t="s">
        <v>7</v>
      </c>
      <c r="L345" t="s">
        <v>6</v>
      </c>
      <c r="M345" t="s">
        <v>5</v>
      </c>
      <c r="N345" t="s">
        <v>6646</v>
      </c>
      <c r="O345" t="s">
        <v>0</v>
      </c>
      <c r="P345" s="3">
        <v>818.14</v>
      </c>
      <c r="Q345" s="3">
        <v>1629.28</v>
      </c>
      <c r="R345" s="3">
        <v>2440.42</v>
      </c>
      <c r="S345" s="3">
        <v>4057.57</v>
      </c>
      <c r="T345" s="3">
        <v>4057.57</v>
      </c>
      <c r="U345" s="3">
        <v>4057.57</v>
      </c>
      <c r="V345" t="s">
        <v>30</v>
      </c>
      <c r="W345" t="s">
        <v>15</v>
      </c>
      <c r="X345">
        <v>12</v>
      </c>
      <c r="Y345">
        <v>19</v>
      </c>
      <c r="Z345" t="s">
        <v>0</v>
      </c>
      <c r="AA345">
        <v>0</v>
      </c>
      <c r="AB345" t="s">
        <v>6716</v>
      </c>
      <c r="AC345" s="4">
        <v>0</v>
      </c>
      <c r="AD345" s="5">
        <v>0</v>
      </c>
      <c r="AE345" s="6">
        <v>1014.3925000000004</v>
      </c>
    </row>
    <row r="346" spans="1:31" x14ac:dyDescent="0.25">
      <c r="A346">
        <v>175263</v>
      </c>
      <c r="B346" t="s">
        <v>116</v>
      </c>
      <c r="C346" t="s">
        <v>246</v>
      </c>
      <c r="D346">
        <v>4</v>
      </c>
      <c r="E346" t="s">
        <v>6669</v>
      </c>
      <c r="F346" t="s">
        <v>2162</v>
      </c>
      <c r="G346" t="s">
        <v>6670</v>
      </c>
      <c r="H346" t="s">
        <v>6671</v>
      </c>
      <c r="I346" t="s">
        <v>6672</v>
      </c>
      <c r="J346">
        <v>2177</v>
      </c>
      <c r="K346" t="s">
        <v>7</v>
      </c>
      <c r="L346" t="s">
        <v>20</v>
      </c>
      <c r="M346" t="s">
        <v>5</v>
      </c>
      <c r="N346" t="s">
        <v>6673</v>
      </c>
      <c r="O346" t="s">
        <v>0</v>
      </c>
      <c r="P346" s="3">
        <v>566.87</v>
      </c>
      <c r="Q346" s="3">
        <v>113.74</v>
      </c>
      <c r="R346" s="3">
        <v>1660.61</v>
      </c>
      <c r="S346" s="3">
        <v>2207.48</v>
      </c>
      <c r="T346" s="3">
        <v>2207.48</v>
      </c>
      <c r="U346" s="3">
        <v>3301.22</v>
      </c>
      <c r="V346" t="s">
        <v>46</v>
      </c>
      <c r="W346" t="s">
        <v>866</v>
      </c>
      <c r="X346" t="s">
        <v>1</v>
      </c>
      <c r="Y346" t="s">
        <v>1</v>
      </c>
      <c r="Z346" t="s">
        <v>0</v>
      </c>
      <c r="AA346">
        <v>0</v>
      </c>
      <c r="AB346" t="s">
        <v>6716</v>
      </c>
      <c r="AC346" s="4">
        <v>0</v>
      </c>
      <c r="AD346" s="5">
        <v>0</v>
      </c>
      <c r="AE346" s="6">
        <v>551.86999999999989</v>
      </c>
    </row>
    <row r="347" spans="1:31" x14ac:dyDescent="0.25">
      <c r="A347">
        <v>193478</v>
      </c>
      <c r="B347" t="s">
        <v>1631</v>
      </c>
      <c r="C347" t="s">
        <v>1630</v>
      </c>
      <c r="D347">
        <v>4</v>
      </c>
      <c r="E347" t="s">
        <v>5056</v>
      </c>
      <c r="F347" t="s">
        <v>4776</v>
      </c>
      <c r="G347" t="s">
        <v>5057</v>
      </c>
      <c r="H347" t="s">
        <v>5058</v>
      </c>
      <c r="I347" t="s">
        <v>5059</v>
      </c>
      <c r="J347">
        <v>22374</v>
      </c>
      <c r="K347" t="s">
        <v>7</v>
      </c>
      <c r="L347" t="s">
        <v>6</v>
      </c>
      <c r="M347" t="s">
        <v>5</v>
      </c>
      <c r="N347" t="s">
        <v>5060</v>
      </c>
      <c r="O347" t="s">
        <v>0</v>
      </c>
      <c r="P347" s="3">
        <v>661</v>
      </c>
      <c r="Q347" s="3">
        <v>1297</v>
      </c>
      <c r="R347" s="3">
        <v>1933</v>
      </c>
      <c r="S347" s="3">
        <v>2618</v>
      </c>
      <c r="T347" s="3">
        <v>2624</v>
      </c>
      <c r="U347" s="3">
        <v>2624</v>
      </c>
      <c r="V347" t="s">
        <v>46</v>
      </c>
      <c r="W347" t="s">
        <v>15</v>
      </c>
      <c r="X347">
        <v>15</v>
      </c>
      <c r="Y347" t="s">
        <v>1</v>
      </c>
      <c r="Z347" t="s">
        <v>0</v>
      </c>
      <c r="AA347">
        <v>6</v>
      </c>
      <c r="AB347" t="s">
        <v>6716</v>
      </c>
      <c r="AC347" s="4">
        <v>134244</v>
      </c>
      <c r="AD347" s="5" t="s">
        <v>6676</v>
      </c>
      <c r="AE347" s="6">
        <v>648.5</v>
      </c>
    </row>
    <row r="348" spans="1:31" x14ac:dyDescent="0.25">
      <c r="A348">
        <v>131469</v>
      </c>
      <c r="B348" t="s">
        <v>107</v>
      </c>
      <c r="D348">
        <v>2</v>
      </c>
      <c r="E348" t="s">
        <v>5280</v>
      </c>
      <c r="F348" t="s">
        <v>104</v>
      </c>
      <c r="G348" t="s">
        <v>5281</v>
      </c>
      <c r="H348" t="s">
        <v>5282</v>
      </c>
      <c r="I348" t="s">
        <v>5283</v>
      </c>
      <c r="J348">
        <v>10740</v>
      </c>
      <c r="K348" t="s">
        <v>7</v>
      </c>
      <c r="L348" t="s">
        <v>20</v>
      </c>
      <c r="M348" t="s">
        <v>5</v>
      </c>
      <c r="N348" t="s">
        <v>5284</v>
      </c>
      <c r="O348" t="s">
        <v>0</v>
      </c>
      <c r="P348" s="3">
        <v>4782.5</v>
      </c>
      <c r="Q348" s="3">
        <v>9212</v>
      </c>
      <c r="R348" s="3">
        <v>13467.5</v>
      </c>
      <c r="S348" s="3">
        <v>26317.5</v>
      </c>
      <c r="T348" s="3">
        <v>26325</v>
      </c>
      <c r="U348" s="3">
        <v>27807.5</v>
      </c>
      <c r="V348" t="s">
        <v>46</v>
      </c>
      <c r="W348" t="s">
        <v>866</v>
      </c>
      <c r="X348" t="s">
        <v>1</v>
      </c>
      <c r="Y348" t="s">
        <v>1</v>
      </c>
      <c r="Z348" t="s">
        <v>5285</v>
      </c>
      <c r="AA348">
        <v>7.5</v>
      </c>
      <c r="AB348" t="s">
        <v>6716</v>
      </c>
      <c r="AC348" s="4">
        <v>80550</v>
      </c>
      <c r="AD348" s="5" t="s">
        <v>6676</v>
      </c>
      <c r="AE348" s="6">
        <v>6571.875</v>
      </c>
    </row>
    <row r="349" spans="1:31" x14ac:dyDescent="0.25">
      <c r="A349">
        <v>160038</v>
      </c>
      <c r="B349" t="s">
        <v>169</v>
      </c>
      <c r="C349" t="s">
        <v>2535</v>
      </c>
      <c r="D349">
        <v>1</v>
      </c>
      <c r="E349" t="s">
        <v>2559</v>
      </c>
      <c r="F349" t="s">
        <v>2558</v>
      </c>
      <c r="G349" t="s">
        <v>2557</v>
      </c>
      <c r="H349" t="s">
        <v>2556</v>
      </c>
      <c r="I349" t="s">
        <v>2555</v>
      </c>
      <c r="J349">
        <v>7898</v>
      </c>
      <c r="K349" t="s">
        <v>7</v>
      </c>
      <c r="L349" t="s">
        <v>6</v>
      </c>
      <c r="M349" t="s">
        <v>5</v>
      </c>
      <c r="N349" t="s">
        <v>2554</v>
      </c>
      <c r="O349" t="s">
        <v>0</v>
      </c>
      <c r="P349" s="3">
        <v>1361.7</v>
      </c>
      <c r="Q349" s="3">
        <v>2372.15</v>
      </c>
      <c r="R349" s="3">
        <v>3257.6</v>
      </c>
      <c r="S349" s="3">
        <v>4143.05</v>
      </c>
      <c r="T349" s="3">
        <v>4158.05</v>
      </c>
      <c r="U349" s="3">
        <v>4173.05</v>
      </c>
      <c r="V349" t="s">
        <v>46</v>
      </c>
      <c r="W349" t="s">
        <v>29</v>
      </c>
      <c r="X349">
        <v>12</v>
      </c>
      <c r="Y349">
        <v>20</v>
      </c>
      <c r="Z349" t="s">
        <v>2553</v>
      </c>
      <c r="AA349">
        <v>15</v>
      </c>
      <c r="AB349" t="s">
        <v>6716</v>
      </c>
      <c r="AC349" s="4">
        <v>118470</v>
      </c>
      <c r="AD349" s="5" t="s">
        <v>6676</v>
      </c>
      <c r="AE349" s="6">
        <v>1020.7624999999998</v>
      </c>
    </row>
    <row r="350" spans="1:31" x14ac:dyDescent="0.25">
      <c r="A350">
        <v>216038</v>
      </c>
      <c r="B350" t="s">
        <v>54</v>
      </c>
      <c r="C350" t="s">
        <v>1225</v>
      </c>
      <c r="D350">
        <v>1</v>
      </c>
      <c r="E350" t="s">
        <v>5773</v>
      </c>
      <c r="F350" t="s">
        <v>5774</v>
      </c>
      <c r="G350" t="s">
        <v>5775</v>
      </c>
      <c r="H350" t="s">
        <v>5776</v>
      </c>
      <c r="I350" t="s">
        <v>5777</v>
      </c>
      <c r="J350">
        <v>7587</v>
      </c>
      <c r="K350" t="s">
        <v>7</v>
      </c>
      <c r="L350" t="s">
        <v>6</v>
      </c>
      <c r="M350" t="s">
        <v>5</v>
      </c>
      <c r="N350" t="s">
        <v>5778</v>
      </c>
      <c r="O350" t="s">
        <v>0</v>
      </c>
      <c r="P350" s="3">
        <v>1235.25</v>
      </c>
      <c r="Q350" s="3">
        <v>2470.5</v>
      </c>
      <c r="R350" s="3">
        <v>3705.75</v>
      </c>
      <c r="S350" s="3">
        <v>4930.8999999999996</v>
      </c>
      <c r="T350" s="3">
        <v>4945.8999999999996</v>
      </c>
      <c r="U350" s="3">
        <v>4960.8999999999996</v>
      </c>
      <c r="V350" t="s">
        <v>46</v>
      </c>
      <c r="W350" t="s">
        <v>866</v>
      </c>
      <c r="X350" t="s">
        <v>1</v>
      </c>
      <c r="Y350" t="s">
        <v>1</v>
      </c>
      <c r="Z350" t="s">
        <v>0</v>
      </c>
      <c r="AA350">
        <v>15</v>
      </c>
      <c r="AB350" t="s">
        <v>6716</v>
      </c>
      <c r="AC350" s="4">
        <v>113805</v>
      </c>
      <c r="AD350" s="5" t="s">
        <v>6676</v>
      </c>
      <c r="AE350" s="6">
        <v>1217.7250000000004</v>
      </c>
    </row>
    <row r="351" spans="1:31" x14ac:dyDescent="0.25">
      <c r="A351">
        <v>159966</v>
      </c>
      <c r="B351" t="s">
        <v>169</v>
      </c>
      <c r="C351" t="s">
        <v>2535</v>
      </c>
      <c r="D351">
        <v>1</v>
      </c>
      <c r="E351" t="s">
        <v>6024</v>
      </c>
      <c r="F351" t="s">
        <v>6025</v>
      </c>
      <c r="G351" t="s">
        <v>6026</v>
      </c>
      <c r="H351" t="s">
        <v>6027</v>
      </c>
      <c r="I351" t="s">
        <v>6028</v>
      </c>
      <c r="J351">
        <v>5690</v>
      </c>
      <c r="K351" t="s">
        <v>7</v>
      </c>
      <c r="L351" t="s">
        <v>6</v>
      </c>
      <c r="M351" t="s">
        <v>5</v>
      </c>
      <c r="N351" t="s">
        <v>6029</v>
      </c>
      <c r="O351" t="s">
        <v>0</v>
      </c>
      <c r="P351" s="3">
        <v>1127.7</v>
      </c>
      <c r="Q351" s="3">
        <v>1949.4</v>
      </c>
      <c r="R351" s="3">
        <v>2859.45</v>
      </c>
      <c r="S351" s="3">
        <v>3674.34</v>
      </c>
      <c r="T351" s="3">
        <v>3689.34</v>
      </c>
      <c r="U351" s="3">
        <v>4319.6400000000003</v>
      </c>
      <c r="V351" t="s">
        <v>30</v>
      </c>
      <c r="W351" t="s">
        <v>15</v>
      </c>
      <c r="X351">
        <v>12</v>
      </c>
      <c r="Y351">
        <v>15</v>
      </c>
      <c r="Z351" t="s">
        <v>6030</v>
      </c>
      <c r="AA351">
        <v>15</v>
      </c>
      <c r="AB351" t="s">
        <v>6716</v>
      </c>
      <c r="AC351" s="4">
        <v>85350</v>
      </c>
      <c r="AD351" s="5" t="s">
        <v>6676</v>
      </c>
      <c r="AE351" s="6">
        <v>903.58500000000004</v>
      </c>
    </row>
    <row r="352" spans="1:31" x14ac:dyDescent="0.25">
      <c r="A352">
        <v>235167</v>
      </c>
      <c r="B352" t="s">
        <v>444</v>
      </c>
      <c r="D352">
        <v>1</v>
      </c>
      <c r="E352" t="s">
        <v>522</v>
      </c>
      <c r="F352" t="s">
        <v>521</v>
      </c>
      <c r="G352" t="s">
        <v>520</v>
      </c>
      <c r="H352" t="s">
        <v>519</v>
      </c>
      <c r="I352" t="s">
        <v>518</v>
      </c>
      <c r="J352">
        <v>3878</v>
      </c>
      <c r="K352" t="s">
        <v>88</v>
      </c>
      <c r="L352" t="s">
        <v>6</v>
      </c>
      <c r="M352" t="s">
        <v>5</v>
      </c>
      <c r="N352" t="s">
        <v>517</v>
      </c>
      <c r="O352" t="s">
        <v>0</v>
      </c>
      <c r="P352" s="3">
        <v>694.15</v>
      </c>
      <c r="Q352" s="3">
        <v>1375.3</v>
      </c>
      <c r="R352" s="3">
        <v>2056.4499999999998</v>
      </c>
      <c r="S352" s="3">
        <v>2394</v>
      </c>
      <c r="T352" s="3">
        <v>2414.25</v>
      </c>
      <c r="U352" s="3">
        <v>2434.5</v>
      </c>
      <c r="V352" t="s">
        <v>46</v>
      </c>
      <c r="W352" t="s">
        <v>29</v>
      </c>
      <c r="X352">
        <v>10</v>
      </c>
      <c r="Y352">
        <v>18</v>
      </c>
      <c r="Z352" t="s">
        <v>0</v>
      </c>
      <c r="AA352">
        <v>26.999999993249997</v>
      </c>
      <c r="AB352" t="s">
        <v>6717</v>
      </c>
      <c r="AC352" s="4">
        <v>104705.99997382349</v>
      </c>
      <c r="AD352" s="5" t="s">
        <v>6679</v>
      </c>
      <c r="AE352" s="6">
        <v>578.25</v>
      </c>
    </row>
    <row r="353" spans="1:31" x14ac:dyDescent="0.25">
      <c r="A353">
        <v>159391</v>
      </c>
      <c r="B353" t="s">
        <v>169</v>
      </c>
      <c r="C353" t="s">
        <v>2587</v>
      </c>
      <c r="D353">
        <v>1</v>
      </c>
      <c r="E353" t="s">
        <v>2586</v>
      </c>
      <c r="F353" t="s">
        <v>166</v>
      </c>
      <c r="G353" t="s">
        <v>2585</v>
      </c>
      <c r="H353" t="s">
        <v>2584</v>
      </c>
      <c r="I353" t="s">
        <v>2583</v>
      </c>
      <c r="J353">
        <v>25572</v>
      </c>
      <c r="K353" t="s">
        <v>7</v>
      </c>
      <c r="L353" t="s">
        <v>6</v>
      </c>
      <c r="M353" t="s">
        <v>5</v>
      </c>
      <c r="N353" t="s">
        <v>2582</v>
      </c>
      <c r="O353" t="s">
        <v>2581</v>
      </c>
      <c r="P353" s="3">
        <v>1140</v>
      </c>
      <c r="Q353" s="3">
        <v>2105</v>
      </c>
      <c r="R353" s="3">
        <v>3000</v>
      </c>
      <c r="S353" s="3">
        <v>5379</v>
      </c>
      <c r="T353" s="3">
        <v>5408</v>
      </c>
      <c r="U353" s="3" t="s">
        <v>2580</v>
      </c>
      <c r="V353" t="s">
        <v>30</v>
      </c>
      <c r="W353" t="e">
        <v>#VALUE!</v>
      </c>
      <c r="X353" t="s">
        <v>39</v>
      </c>
      <c r="Y353" t="s">
        <v>39</v>
      </c>
      <c r="Z353" t="s">
        <v>2579</v>
      </c>
      <c r="AA353">
        <v>29</v>
      </c>
      <c r="AB353" t="s">
        <v>6717</v>
      </c>
      <c r="AC353" s="4">
        <v>741588</v>
      </c>
      <c r="AD353" s="5" t="s">
        <v>6679</v>
      </c>
      <c r="AE353" s="6">
        <v>1315.75</v>
      </c>
    </row>
    <row r="354" spans="1:31" x14ac:dyDescent="0.25">
      <c r="A354">
        <v>236692</v>
      </c>
      <c r="B354" t="s">
        <v>444</v>
      </c>
      <c r="C354" t="s">
        <v>464</v>
      </c>
      <c r="D354">
        <v>4</v>
      </c>
      <c r="E354" t="s">
        <v>6352</v>
      </c>
      <c r="F354" t="s">
        <v>515</v>
      </c>
      <c r="G354" t="s">
        <v>6353</v>
      </c>
      <c r="J354">
        <v>9974</v>
      </c>
      <c r="K354" t="s">
        <v>88</v>
      </c>
      <c r="L354" t="s">
        <v>6</v>
      </c>
      <c r="M354" t="s">
        <v>5</v>
      </c>
      <c r="N354" t="s">
        <v>6354</v>
      </c>
      <c r="O354" t="s">
        <v>0</v>
      </c>
      <c r="P354" s="3">
        <v>602.82000000000005</v>
      </c>
      <c r="Q354" s="3">
        <v>1205.6400000000001</v>
      </c>
      <c r="R354" s="3">
        <v>1808.46</v>
      </c>
      <c r="S354" s="3">
        <v>2029.42</v>
      </c>
      <c r="T354" s="3">
        <v>2059.4499999999998</v>
      </c>
      <c r="U354" s="3">
        <v>2089.48</v>
      </c>
      <c r="V354" t="s">
        <v>30</v>
      </c>
      <c r="W354" t="s">
        <v>15</v>
      </c>
      <c r="X354" t="s">
        <v>39</v>
      </c>
      <c r="Y354" t="s">
        <v>39</v>
      </c>
      <c r="Z354" t="s">
        <v>6355</v>
      </c>
      <c r="AA354">
        <v>40.03999998998966</v>
      </c>
      <c r="AB354" t="s">
        <v>6717</v>
      </c>
      <c r="AC354" s="4">
        <v>399358.95990015689</v>
      </c>
      <c r="AD354" s="5" t="s">
        <v>6679</v>
      </c>
      <c r="AE354" s="6">
        <v>477.32500000000027</v>
      </c>
    </row>
    <row r="355" spans="1:31" x14ac:dyDescent="0.25">
      <c r="A355">
        <v>159717</v>
      </c>
      <c r="B355" t="s">
        <v>169</v>
      </c>
      <c r="C355" t="s">
        <v>2535</v>
      </c>
      <c r="D355">
        <v>1</v>
      </c>
      <c r="E355" t="s">
        <v>2571</v>
      </c>
      <c r="F355" t="s">
        <v>2551</v>
      </c>
      <c r="G355" t="s">
        <v>2570</v>
      </c>
      <c r="H355" t="s">
        <v>2569</v>
      </c>
      <c r="I355" t="s">
        <v>2568</v>
      </c>
      <c r="J355">
        <v>7484</v>
      </c>
      <c r="K355" t="s">
        <v>7</v>
      </c>
      <c r="L355" t="s">
        <v>6</v>
      </c>
      <c r="M355" t="s">
        <v>5</v>
      </c>
      <c r="N355" t="s">
        <v>2567</v>
      </c>
      <c r="O355" t="s">
        <v>0</v>
      </c>
      <c r="P355" s="3">
        <v>1151.25</v>
      </c>
      <c r="Q355" s="3">
        <v>1994.5</v>
      </c>
      <c r="R355" s="3">
        <v>2812.75</v>
      </c>
      <c r="S355" s="3">
        <v>3620.23</v>
      </c>
      <c r="T355" s="3">
        <v>3662.23</v>
      </c>
      <c r="U355" s="3">
        <v>3704.23</v>
      </c>
      <c r="V355" t="s">
        <v>30</v>
      </c>
      <c r="W355" t="s">
        <v>29</v>
      </c>
      <c r="X355" t="s">
        <v>39</v>
      </c>
      <c r="Y355" t="s">
        <v>39</v>
      </c>
      <c r="Z355" t="s">
        <v>0</v>
      </c>
      <c r="AA355">
        <v>42</v>
      </c>
      <c r="AB355" t="s">
        <v>6717</v>
      </c>
      <c r="AC355" s="4">
        <v>314328</v>
      </c>
      <c r="AD355" s="5" t="s">
        <v>6679</v>
      </c>
      <c r="AE355" s="6">
        <v>863.05749999999944</v>
      </c>
    </row>
    <row r="356" spans="1:31" x14ac:dyDescent="0.25">
      <c r="A356">
        <v>160612</v>
      </c>
      <c r="B356" t="s">
        <v>169</v>
      </c>
      <c r="C356" t="s">
        <v>2535</v>
      </c>
      <c r="D356">
        <v>1</v>
      </c>
      <c r="E356" t="s">
        <v>2545</v>
      </c>
      <c r="F356" t="s">
        <v>2544</v>
      </c>
      <c r="G356" t="s">
        <v>2543</v>
      </c>
      <c r="H356" t="s">
        <v>2542</v>
      </c>
      <c r="I356" t="s">
        <v>2541</v>
      </c>
      <c r="J356">
        <v>13365</v>
      </c>
      <c r="K356" t="s">
        <v>7</v>
      </c>
      <c r="L356" t="s">
        <v>6</v>
      </c>
      <c r="M356" t="s">
        <v>5</v>
      </c>
      <c r="N356" t="s">
        <v>2540</v>
      </c>
      <c r="O356" t="s">
        <v>0</v>
      </c>
      <c r="P356" s="3">
        <v>1335.2</v>
      </c>
      <c r="Q356" s="3">
        <v>2165.1</v>
      </c>
      <c r="R356" s="3">
        <v>3225.05</v>
      </c>
      <c r="S356" s="3">
        <v>3824.2</v>
      </c>
      <c r="T356" s="3">
        <v>3867.7</v>
      </c>
      <c r="U356" s="3">
        <v>3911.2</v>
      </c>
      <c r="V356" t="s">
        <v>30</v>
      </c>
      <c r="W356" t="s">
        <v>29</v>
      </c>
      <c r="X356" t="s">
        <v>39</v>
      </c>
      <c r="Y356" t="s">
        <v>39</v>
      </c>
      <c r="Z356" t="s">
        <v>0</v>
      </c>
      <c r="AA356">
        <v>43.5</v>
      </c>
      <c r="AB356" t="s">
        <v>6717</v>
      </c>
      <c r="AC356" s="4">
        <v>581377.5</v>
      </c>
      <c r="AD356" s="5" t="s">
        <v>6679</v>
      </c>
      <c r="AE356" s="6">
        <v>912.55000000000018</v>
      </c>
    </row>
    <row r="357" spans="1:31" x14ac:dyDescent="0.25">
      <c r="A357">
        <v>191199</v>
      </c>
      <c r="B357" t="s">
        <v>1631</v>
      </c>
      <c r="C357" t="s">
        <v>1630</v>
      </c>
      <c r="D357">
        <v>4</v>
      </c>
      <c r="E357" t="s">
        <v>4893</v>
      </c>
      <c r="F357" t="s">
        <v>4894</v>
      </c>
      <c r="G357" t="s">
        <v>4895</v>
      </c>
      <c r="H357" t="s">
        <v>4896</v>
      </c>
      <c r="I357" t="s">
        <v>4897</v>
      </c>
      <c r="J357">
        <v>6793</v>
      </c>
      <c r="K357" t="s">
        <v>7</v>
      </c>
      <c r="L357" t="s">
        <v>6</v>
      </c>
      <c r="M357" t="s">
        <v>5</v>
      </c>
      <c r="N357" t="s">
        <v>4898</v>
      </c>
      <c r="O357" t="s">
        <v>0</v>
      </c>
      <c r="P357" s="3">
        <v>621</v>
      </c>
      <c r="Q357" s="3">
        <v>1218</v>
      </c>
      <c r="R357" s="3">
        <v>1815</v>
      </c>
      <c r="S357" s="3">
        <v>2668</v>
      </c>
      <c r="T357" s="3">
        <v>2716</v>
      </c>
      <c r="U357" s="3">
        <v>2764</v>
      </c>
      <c r="V357" t="s">
        <v>30</v>
      </c>
      <c r="W357" t="s">
        <v>15</v>
      </c>
      <c r="X357">
        <v>12</v>
      </c>
      <c r="Y357">
        <v>18</v>
      </c>
      <c r="Z357" t="s">
        <v>4899</v>
      </c>
      <c r="AA357">
        <v>48</v>
      </c>
      <c r="AB357" t="s">
        <v>6717</v>
      </c>
      <c r="AC357" s="4">
        <v>326064</v>
      </c>
      <c r="AD357" s="5" t="s">
        <v>6679</v>
      </c>
      <c r="AE357" s="6">
        <v>619</v>
      </c>
    </row>
    <row r="358" spans="1:31" x14ac:dyDescent="0.25">
      <c r="A358">
        <v>190840</v>
      </c>
      <c r="B358" t="s">
        <v>1631</v>
      </c>
      <c r="C358" t="s">
        <v>1630</v>
      </c>
      <c r="D358">
        <v>4</v>
      </c>
      <c r="E358" t="s">
        <v>4871</v>
      </c>
      <c r="F358" t="s">
        <v>4872</v>
      </c>
      <c r="G358" t="s">
        <v>4873</v>
      </c>
      <c r="H358" t="s">
        <v>4874</v>
      </c>
      <c r="I358" t="s">
        <v>4875</v>
      </c>
      <c r="J358">
        <v>9905</v>
      </c>
      <c r="K358" t="s">
        <v>7</v>
      </c>
      <c r="L358" t="s">
        <v>6</v>
      </c>
      <c r="M358" t="s">
        <v>5</v>
      </c>
      <c r="N358" t="s">
        <v>4876</v>
      </c>
      <c r="O358" t="s">
        <v>0</v>
      </c>
      <c r="P358" s="3">
        <v>535</v>
      </c>
      <c r="Q358" s="3">
        <v>1030</v>
      </c>
      <c r="R358" s="3">
        <v>1525</v>
      </c>
      <c r="S358" s="3">
        <v>1980</v>
      </c>
      <c r="T358" s="3">
        <v>2034</v>
      </c>
      <c r="U358" s="3">
        <v>2088</v>
      </c>
      <c r="V358" t="s">
        <v>46</v>
      </c>
      <c r="W358" t="s">
        <v>15</v>
      </c>
      <c r="X358">
        <v>11</v>
      </c>
      <c r="Y358" t="s">
        <v>1</v>
      </c>
      <c r="Z358" t="s">
        <v>0</v>
      </c>
      <c r="AA358">
        <v>54</v>
      </c>
      <c r="AB358" t="s">
        <v>6717</v>
      </c>
      <c r="AC358" s="4">
        <v>534870</v>
      </c>
      <c r="AD358" s="5" t="s">
        <v>6683</v>
      </c>
      <c r="AE358" s="6">
        <v>441</v>
      </c>
    </row>
    <row r="359" spans="1:31" x14ac:dyDescent="0.25">
      <c r="A359">
        <v>151333</v>
      </c>
      <c r="B359" t="s">
        <v>2763</v>
      </c>
      <c r="C359" t="s">
        <v>2787</v>
      </c>
      <c r="D359">
        <v>1</v>
      </c>
      <c r="E359" t="s">
        <v>5767</v>
      </c>
      <c r="F359" t="s">
        <v>5768</v>
      </c>
      <c r="G359" t="s">
        <v>5769</v>
      </c>
      <c r="H359" t="s">
        <v>5770</v>
      </c>
      <c r="I359" t="s">
        <v>5771</v>
      </c>
      <c r="J359">
        <v>4004</v>
      </c>
      <c r="K359" t="s">
        <v>7</v>
      </c>
      <c r="L359" t="s">
        <v>6</v>
      </c>
      <c r="M359" t="s">
        <v>5</v>
      </c>
      <c r="N359" s="1" t="s">
        <v>6718</v>
      </c>
      <c r="O359" t="s">
        <v>0</v>
      </c>
      <c r="P359" s="3">
        <f>215.92*3</f>
        <v>647.76</v>
      </c>
      <c r="Q359" s="3">
        <f>215.92*6</f>
        <v>1295.52</v>
      </c>
      <c r="R359" s="3">
        <f>215.92*9</f>
        <v>1943.28</v>
      </c>
      <c r="S359" s="3">
        <v>3238.8</v>
      </c>
      <c r="T359" s="7">
        <v>3238.8</v>
      </c>
      <c r="U359" s="3">
        <v>3238.8</v>
      </c>
      <c r="V359" t="s">
        <v>46</v>
      </c>
      <c r="W359" t="s">
        <v>866</v>
      </c>
      <c r="X359" t="s">
        <v>1</v>
      </c>
      <c r="Y359" t="s">
        <v>1</v>
      </c>
      <c r="Z359" t="s">
        <v>5772</v>
      </c>
      <c r="AA359">
        <v>73.960000000000036</v>
      </c>
      <c r="AB359" t="s">
        <v>6717</v>
      </c>
      <c r="AC359" s="4">
        <v>296135.84000000014</v>
      </c>
      <c r="AD359" s="5" t="s">
        <v>6683</v>
      </c>
      <c r="AE359" s="6">
        <v>822.57999999999993</v>
      </c>
    </row>
    <row r="360" spans="1:31" x14ac:dyDescent="0.25">
      <c r="A360">
        <v>191986</v>
      </c>
      <c r="B360" t="s">
        <v>1631</v>
      </c>
      <c r="C360" t="s">
        <v>1630</v>
      </c>
      <c r="D360">
        <v>4</v>
      </c>
      <c r="E360" t="s">
        <v>4949</v>
      </c>
      <c r="F360" t="s">
        <v>1580</v>
      </c>
      <c r="G360" t="s">
        <v>4950</v>
      </c>
      <c r="H360" t="s">
        <v>4951</v>
      </c>
      <c r="I360" t="s">
        <v>4952</v>
      </c>
      <c r="J360">
        <v>5065</v>
      </c>
      <c r="K360" t="s">
        <v>7</v>
      </c>
      <c r="L360" t="s">
        <v>6</v>
      </c>
      <c r="M360" t="s">
        <v>5</v>
      </c>
      <c r="N360" t="s">
        <v>4953</v>
      </c>
      <c r="O360" t="s">
        <v>0</v>
      </c>
      <c r="P360" s="3">
        <v>739</v>
      </c>
      <c r="Q360" s="3">
        <v>1393</v>
      </c>
      <c r="R360" s="3">
        <v>2047</v>
      </c>
      <c r="S360" s="3">
        <v>2615</v>
      </c>
      <c r="T360" s="3">
        <v>2690</v>
      </c>
      <c r="U360" s="3">
        <v>2765</v>
      </c>
      <c r="V360" t="s">
        <v>46</v>
      </c>
      <c r="W360" t="s">
        <v>15</v>
      </c>
      <c r="X360">
        <v>12</v>
      </c>
      <c r="Y360" t="s">
        <v>1</v>
      </c>
      <c r="Z360" t="s">
        <v>4954</v>
      </c>
      <c r="AA360">
        <v>75</v>
      </c>
      <c r="AB360" t="s">
        <v>6717</v>
      </c>
      <c r="AC360" s="4">
        <v>379875</v>
      </c>
      <c r="AD360" s="5" t="s">
        <v>6683</v>
      </c>
      <c r="AE360" s="6">
        <v>578.75</v>
      </c>
    </row>
    <row r="361" spans="1:31" x14ac:dyDescent="0.25">
      <c r="A361">
        <v>192022</v>
      </c>
      <c r="B361" t="s">
        <v>1631</v>
      </c>
      <c r="C361" t="s">
        <v>1630</v>
      </c>
      <c r="D361">
        <v>4</v>
      </c>
      <c r="E361" t="s">
        <v>4973</v>
      </c>
      <c r="F361" t="s">
        <v>4974</v>
      </c>
      <c r="G361" t="s">
        <v>4975</v>
      </c>
      <c r="H361" t="s">
        <v>4976</v>
      </c>
      <c r="I361" t="s">
        <v>4977</v>
      </c>
      <c r="J361">
        <v>3880</v>
      </c>
      <c r="K361" t="s">
        <v>7</v>
      </c>
      <c r="L361" t="s">
        <v>6</v>
      </c>
      <c r="M361" t="s">
        <v>5</v>
      </c>
      <c r="N361" t="s">
        <v>4978</v>
      </c>
      <c r="O361" t="s">
        <v>0</v>
      </c>
      <c r="P361" s="3">
        <v>644</v>
      </c>
      <c r="Q361" s="3">
        <v>1274</v>
      </c>
      <c r="R361" s="3">
        <v>1904</v>
      </c>
      <c r="S361" s="3">
        <v>2534</v>
      </c>
      <c r="T361" s="3">
        <v>2615</v>
      </c>
      <c r="U361" s="3">
        <v>2696</v>
      </c>
      <c r="V361" t="s">
        <v>46</v>
      </c>
      <c r="W361" t="s">
        <v>866</v>
      </c>
      <c r="X361" t="s">
        <v>1</v>
      </c>
      <c r="Y361" t="s">
        <v>1</v>
      </c>
      <c r="Z361" t="s">
        <v>4979</v>
      </c>
      <c r="AA361">
        <v>81</v>
      </c>
      <c r="AB361" t="s">
        <v>6717</v>
      </c>
      <c r="AC361" s="4">
        <v>314280</v>
      </c>
      <c r="AD361" s="5" t="s">
        <v>6683</v>
      </c>
      <c r="AE361" s="6">
        <v>552.5</v>
      </c>
    </row>
    <row r="362" spans="1:31" x14ac:dyDescent="0.25">
      <c r="A362">
        <v>114716</v>
      </c>
      <c r="B362" t="s">
        <v>27</v>
      </c>
      <c r="C362" t="s">
        <v>99</v>
      </c>
      <c r="D362">
        <v>4</v>
      </c>
      <c r="E362" t="s">
        <v>3678</v>
      </c>
      <c r="F362" t="s">
        <v>3677</v>
      </c>
      <c r="G362" t="s">
        <v>3676</v>
      </c>
      <c r="H362" t="s">
        <v>3675</v>
      </c>
      <c r="I362" t="s">
        <v>3674</v>
      </c>
      <c r="J362">
        <v>15030</v>
      </c>
      <c r="K362" t="s">
        <v>88</v>
      </c>
      <c r="L362" t="s">
        <v>6</v>
      </c>
      <c r="M362" t="s">
        <v>5</v>
      </c>
      <c r="N362" t="s">
        <v>3673</v>
      </c>
      <c r="O362" t="s">
        <v>0</v>
      </c>
      <c r="P362" s="3">
        <v>132</v>
      </c>
      <c r="Q362" s="3">
        <v>226</v>
      </c>
      <c r="R362" s="3">
        <v>319</v>
      </c>
      <c r="S362" s="3">
        <v>413</v>
      </c>
      <c r="T362" s="3">
        <v>506</v>
      </c>
      <c r="U362" s="3">
        <v>599</v>
      </c>
      <c r="V362" t="s">
        <v>46</v>
      </c>
      <c r="W362" t="s">
        <v>2</v>
      </c>
      <c r="X362" t="s">
        <v>1</v>
      </c>
      <c r="Y362" t="s">
        <v>1</v>
      </c>
      <c r="Z362" t="s">
        <v>3672</v>
      </c>
      <c r="AA362">
        <v>123.99999996899999</v>
      </c>
      <c r="AB362" t="s">
        <v>6717</v>
      </c>
      <c r="AC362" s="4">
        <v>1863719.9995340698</v>
      </c>
      <c r="AD362" s="5" t="s">
        <v>6677</v>
      </c>
      <c r="AE362" s="6">
        <v>10.25</v>
      </c>
    </row>
    <row r="363" spans="1:31" x14ac:dyDescent="0.25">
      <c r="A363">
        <v>200192</v>
      </c>
      <c r="B363" t="s">
        <v>1520</v>
      </c>
      <c r="C363" t="s">
        <v>1519</v>
      </c>
      <c r="D363">
        <v>4</v>
      </c>
      <c r="E363" t="s">
        <v>1525</v>
      </c>
      <c r="F363" t="s">
        <v>1524</v>
      </c>
      <c r="G363" t="s">
        <v>1523</v>
      </c>
      <c r="H363" t="s">
        <v>1523</v>
      </c>
      <c r="I363" t="s">
        <v>1523</v>
      </c>
      <c r="J363">
        <v>1988</v>
      </c>
      <c r="K363" t="s">
        <v>7</v>
      </c>
      <c r="L363" t="s">
        <v>20</v>
      </c>
      <c r="M363" t="s">
        <v>5</v>
      </c>
      <c r="N363" t="s">
        <v>1522</v>
      </c>
      <c r="O363" t="s">
        <v>0</v>
      </c>
      <c r="P363" s="3">
        <v>502.14</v>
      </c>
      <c r="Q363" s="3">
        <v>1004.28</v>
      </c>
      <c r="R363" s="3">
        <v>1506.42</v>
      </c>
      <c r="S363" s="3">
        <v>2008.56</v>
      </c>
      <c r="T363" s="3">
        <v>2101.56</v>
      </c>
      <c r="U363" s="3">
        <v>2101.56</v>
      </c>
      <c r="V363" t="s">
        <v>30</v>
      </c>
      <c r="W363" t="s">
        <v>29</v>
      </c>
      <c r="X363">
        <v>13</v>
      </c>
      <c r="Y363" t="s">
        <v>39</v>
      </c>
      <c r="Z363" t="s">
        <v>1521</v>
      </c>
      <c r="AA363">
        <v>93</v>
      </c>
      <c r="AB363" t="s">
        <v>6717</v>
      </c>
      <c r="AC363" s="4">
        <v>184884</v>
      </c>
      <c r="AD363" s="5" t="s">
        <v>6683</v>
      </c>
      <c r="AE363" s="6">
        <v>409.13999999999987</v>
      </c>
    </row>
    <row r="364" spans="1:31" x14ac:dyDescent="0.25">
      <c r="A364">
        <v>219824</v>
      </c>
      <c r="B364" t="s">
        <v>236</v>
      </c>
      <c r="C364" t="s">
        <v>1069</v>
      </c>
      <c r="D364">
        <v>4</v>
      </c>
      <c r="E364" t="s">
        <v>1135</v>
      </c>
      <c r="F364" t="s">
        <v>1134</v>
      </c>
      <c r="G364" t="s">
        <v>1133</v>
      </c>
      <c r="H364" t="s">
        <v>1132</v>
      </c>
      <c r="I364" t="s">
        <v>1131</v>
      </c>
      <c r="J364">
        <v>9332</v>
      </c>
      <c r="K364" t="s">
        <v>7</v>
      </c>
      <c r="L364" t="s">
        <v>6</v>
      </c>
      <c r="M364" t="s">
        <v>5</v>
      </c>
      <c r="N364" t="s">
        <v>1130</v>
      </c>
      <c r="O364" t="s">
        <v>0</v>
      </c>
      <c r="P364" s="3">
        <v>526.20000000000005</v>
      </c>
      <c r="Q364" s="3">
        <v>1043</v>
      </c>
      <c r="R364" s="3">
        <v>1541</v>
      </c>
      <c r="S364" s="3">
        <v>2031.5</v>
      </c>
      <c r="T364" s="3">
        <v>2124.5</v>
      </c>
      <c r="U364" s="3">
        <v>2217.5</v>
      </c>
      <c r="V364" t="s">
        <v>1129</v>
      </c>
      <c r="W364" t="s">
        <v>29</v>
      </c>
      <c r="X364" t="s">
        <v>1</v>
      </c>
      <c r="Y364" t="s">
        <v>1</v>
      </c>
      <c r="Z364" t="s">
        <v>0</v>
      </c>
      <c r="AA364">
        <v>93</v>
      </c>
      <c r="AB364" t="s">
        <v>6717</v>
      </c>
      <c r="AC364" s="4">
        <v>867876</v>
      </c>
      <c r="AD364" s="5" t="s">
        <v>6683</v>
      </c>
      <c r="AE364" s="6">
        <v>414.875</v>
      </c>
    </row>
    <row r="365" spans="1:31" x14ac:dyDescent="0.25">
      <c r="A365">
        <v>220057</v>
      </c>
      <c r="B365" t="s">
        <v>236</v>
      </c>
      <c r="D365">
        <v>4</v>
      </c>
      <c r="E365" t="s">
        <v>1122</v>
      </c>
      <c r="F365" t="s">
        <v>1121</v>
      </c>
      <c r="G365" t="s">
        <v>1120</v>
      </c>
      <c r="H365" t="s">
        <v>1119</v>
      </c>
      <c r="I365" t="s">
        <v>1118</v>
      </c>
      <c r="J365">
        <v>2847</v>
      </c>
      <c r="K365" t="s">
        <v>7</v>
      </c>
      <c r="L365" t="s">
        <v>6</v>
      </c>
      <c r="M365" t="s">
        <v>5</v>
      </c>
      <c r="N365" t="s">
        <v>1117</v>
      </c>
      <c r="O365" t="s">
        <v>1116</v>
      </c>
      <c r="P365" s="3">
        <v>577</v>
      </c>
      <c r="Q365" s="3">
        <v>1085.5</v>
      </c>
      <c r="R365" s="3">
        <v>1553.5</v>
      </c>
      <c r="S365" s="3">
        <v>2021.5</v>
      </c>
      <c r="T365" s="3">
        <v>2114.5</v>
      </c>
      <c r="U365" s="3">
        <v>2207.5</v>
      </c>
      <c r="V365" t="s">
        <v>46</v>
      </c>
      <c r="W365" t="s">
        <v>29</v>
      </c>
      <c r="X365" t="s">
        <v>1</v>
      </c>
      <c r="Y365" t="s">
        <v>1</v>
      </c>
      <c r="Z365" t="s">
        <v>0</v>
      </c>
      <c r="AA365">
        <v>93</v>
      </c>
      <c r="AB365" t="s">
        <v>6717</v>
      </c>
      <c r="AC365" s="4">
        <v>264771</v>
      </c>
      <c r="AD365" s="5" t="s">
        <v>6683</v>
      </c>
      <c r="AE365" s="6">
        <v>412.375</v>
      </c>
    </row>
    <row r="366" spans="1:31" x14ac:dyDescent="0.25">
      <c r="A366">
        <v>221184</v>
      </c>
      <c r="B366" t="s">
        <v>236</v>
      </c>
      <c r="C366" t="s">
        <v>1069</v>
      </c>
      <c r="D366">
        <v>4</v>
      </c>
      <c r="E366" t="s">
        <v>1115</v>
      </c>
      <c r="F366" t="s">
        <v>233</v>
      </c>
      <c r="G366" t="s">
        <v>1114</v>
      </c>
      <c r="H366" t="s">
        <v>1113</v>
      </c>
      <c r="I366" t="s">
        <v>1112</v>
      </c>
      <c r="J366">
        <v>10044</v>
      </c>
      <c r="K366" t="s">
        <v>7</v>
      </c>
      <c r="L366" t="s">
        <v>6</v>
      </c>
      <c r="M366" t="s">
        <v>5</v>
      </c>
      <c r="N366" t="s">
        <v>1111</v>
      </c>
      <c r="O366" t="s">
        <v>0</v>
      </c>
      <c r="P366" s="3">
        <v>468</v>
      </c>
      <c r="Q366" s="3">
        <v>936</v>
      </c>
      <c r="R366" s="3">
        <v>1404</v>
      </c>
      <c r="S366" s="3">
        <v>1872</v>
      </c>
      <c r="T366" s="3">
        <v>1965</v>
      </c>
      <c r="U366" s="3">
        <v>2058</v>
      </c>
      <c r="V366" t="s">
        <v>1110</v>
      </c>
      <c r="W366" t="s">
        <v>2</v>
      </c>
      <c r="X366" t="s">
        <v>1109</v>
      </c>
      <c r="Y366" t="s">
        <v>1109</v>
      </c>
      <c r="Z366" t="s">
        <v>0</v>
      </c>
      <c r="AA366">
        <v>93</v>
      </c>
      <c r="AB366" t="s">
        <v>6717</v>
      </c>
      <c r="AC366" s="4">
        <v>934092</v>
      </c>
      <c r="AD366" s="5" t="s">
        <v>6683</v>
      </c>
      <c r="AE366" s="6">
        <v>375</v>
      </c>
    </row>
    <row r="367" spans="1:31" x14ac:dyDescent="0.25">
      <c r="A367">
        <v>221643</v>
      </c>
      <c r="B367" t="s">
        <v>236</v>
      </c>
      <c r="C367" t="s">
        <v>1069</v>
      </c>
      <c r="D367">
        <v>4</v>
      </c>
      <c r="E367" t="s">
        <v>1108</v>
      </c>
      <c r="F367" t="s">
        <v>1100</v>
      </c>
      <c r="G367" t="s">
        <v>1107</v>
      </c>
      <c r="H367" t="s">
        <v>1106</v>
      </c>
      <c r="I367" t="s">
        <v>1105</v>
      </c>
      <c r="J367">
        <v>10099</v>
      </c>
      <c r="K367" t="s">
        <v>7</v>
      </c>
      <c r="L367" t="s">
        <v>6</v>
      </c>
      <c r="M367" t="s">
        <v>5</v>
      </c>
      <c r="N367" t="s">
        <v>1104</v>
      </c>
      <c r="O367" t="s">
        <v>0</v>
      </c>
      <c r="P367" s="3">
        <v>563</v>
      </c>
      <c r="Q367" s="3">
        <v>1083</v>
      </c>
      <c r="R367" s="3">
        <v>1574</v>
      </c>
      <c r="S367" s="3">
        <v>2042</v>
      </c>
      <c r="T367" s="3">
        <v>2135</v>
      </c>
      <c r="U367" s="3" t="s">
        <v>1103</v>
      </c>
      <c r="V367" t="s">
        <v>30</v>
      </c>
      <c r="W367" t="e">
        <v>#VALUE!</v>
      </c>
      <c r="X367" t="s">
        <v>1</v>
      </c>
      <c r="Y367" t="s">
        <v>1</v>
      </c>
      <c r="Z367" t="s">
        <v>1102</v>
      </c>
      <c r="AA367">
        <v>93</v>
      </c>
      <c r="AB367" t="s">
        <v>6717</v>
      </c>
      <c r="AC367" s="4">
        <v>939207</v>
      </c>
      <c r="AD367" s="5" t="s">
        <v>6683</v>
      </c>
      <c r="AE367" s="6">
        <v>417.5</v>
      </c>
    </row>
    <row r="368" spans="1:31" x14ac:dyDescent="0.25">
      <c r="A368">
        <v>221908</v>
      </c>
      <c r="B368" t="s">
        <v>236</v>
      </c>
      <c r="C368" t="s">
        <v>1069</v>
      </c>
      <c r="D368">
        <v>4</v>
      </c>
      <c r="E368" t="s">
        <v>1075</v>
      </c>
      <c r="F368" t="s">
        <v>1074</v>
      </c>
      <c r="G368" t="s">
        <v>1073</v>
      </c>
      <c r="H368" t="s">
        <v>1072</v>
      </c>
      <c r="I368" t="s">
        <v>1071</v>
      </c>
      <c r="J368">
        <v>5865</v>
      </c>
      <c r="K368" t="s">
        <v>7</v>
      </c>
      <c r="L368" t="s">
        <v>6</v>
      </c>
      <c r="M368" t="s">
        <v>5</v>
      </c>
      <c r="N368" t="s">
        <v>1070</v>
      </c>
      <c r="O368" t="s">
        <v>0</v>
      </c>
      <c r="P368" s="3">
        <v>538</v>
      </c>
      <c r="Q368" s="3">
        <v>1045</v>
      </c>
      <c r="R368" s="3">
        <v>1552</v>
      </c>
      <c r="S368" s="3">
        <v>2028</v>
      </c>
      <c r="T368" s="3">
        <v>2121</v>
      </c>
      <c r="U368" s="3">
        <v>2214</v>
      </c>
      <c r="V368" t="s">
        <v>30</v>
      </c>
      <c r="W368" t="s">
        <v>29</v>
      </c>
      <c r="X368" t="s">
        <v>39</v>
      </c>
      <c r="Y368" t="s">
        <v>39</v>
      </c>
      <c r="Z368" t="s">
        <v>0</v>
      </c>
      <c r="AA368">
        <v>93</v>
      </c>
      <c r="AB368" t="s">
        <v>6717</v>
      </c>
      <c r="AC368" s="4">
        <v>545445</v>
      </c>
      <c r="AD368" s="5" t="s">
        <v>6683</v>
      </c>
      <c r="AE368" s="6">
        <v>414</v>
      </c>
    </row>
    <row r="369" spans="1:31" x14ac:dyDescent="0.25">
      <c r="A369">
        <v>222062</v>
      </c>
      <c r="B369" t="s">
        <v>236</v>
      </c>
      <c r="C369" t="s">
        <v>1069</v>
      </c>
      <c r="D369">
        <v>4</v>
      </c>
      <c r="E369" t="s">
        <v>1068</v>
      </c>
      <c r="F369" t="s">
        <v>1067</v>
      </c>
      <c r="G369" t="s">
        <v>1066</v>
      </c>
      <c r="H369" t="s">
        <v>1065</v>
      </c>
      <c r="I369" t="s">
        <v>1064</v>
      </c>
      <c r="J369">
        <v>6005</v>
      </c>
      <c r="K369" t="s">
        <v>7</v>
      </c>
      <c r="L369" t="s">
        <v>6</v>
      </c>
      <c r="M369" t="s">
        <v>5</v>
      </c>
      <c r="N369" t="s">
        <v>1063</v>
      </c>
      <c r="O369" t="s">
        <v>1062</v>
      </c>
      <c r="P369" s="3">
        <v>535.5</v>
      </c>
      <c r="Q369" s="3">
        <v>1051.5</v>
      </c>
      <c r="R369" s="3">
        <v>1545</v>
      </c>
      <c r="S369" s="3">
        <v>2016</v>
      </c>
      <c r="T369" s="3">
        <v>2109</v>
      </c>
      <c r="U369" s="3">
        <v>2202</v>
      </c>
      <c r="V369" t="s">
        <v>46</v>
      </c>
      <c r="W369" t="s">
        <v>29</v>
      </c>
      <c r="X369" t="s">
        <v>1</v>
      </c>
      <c r="Y369" t="s">
        <v>1</v>
      </c>
      <c r="Z369" t="s">
        <v>0</v>
      </c>
      <c r="AA369">
        <v>93</v>
      </c>
      <c r="AB369" t="s">
        <v>6717</v>
      </c>
      <c r="AC369" s="4">
        <v>558465</v>
      </c>
      <c r="AD369" s="5" t="s">
        <v>6683</v>
      </c>
      <c r="AE369" s="6">
        <v>411</v>
      </c>
    </row>
    <row r="370" spans="1:31" x14ac:dyDescent="0.25">
      <c r="A370">
        <v>221397</v>
      </c>
      <c r="B370" t="s">
        <v>236</v>
      </c>
      <c r="C370" t="s">
        <v>1069</v>
      </c>
      <c r="D370">
        <v>4</v>
      </c>
      <c r="E370" t="s">
        <v>5900</v>
      </c>
      <c r="F370" t="s">
        <v>5901</v>
      </c>
      <c r="G370" t="s">
        <v>5902</v>
      </c>
      <c r="H370" t="s">
        <v>5903</v>
      </c>
      <c r="I370" t="s">
        <v>5904</v>
      </c>
      <c r="J370">
        <v>5832</v>
      </c>
      <c r="K370" t="s">
        <v>7</v>
      </c>
      <c r="L370" t="s">
        <v>6</v>
      </c>
      <c r="M370" t="s">
        <v>5</v>
      </c>
      <c r="N370" t="s">
        <v>5905</v>
      </c>
      <c r="O370" t="s">
        <v>0</v>
      </c>
      <c r="P370" s="3">
        <v>543</v>
      </c>
      <c r="Q370" s="3">
        <v>1059</v>
      </c>
      <c r="R370" s="3">
        <v>1552.5</v>
      </c>
      <c r="S370" s="3">
        <v>2023.5</v>
      </c>
      <c r="T370" s="3">
        <v>2116.5</v>
      </c>
      <c r="U370" s="3">
        <v>2209.5</v>
      </c>
      <c r="V370" t="s">
        <v>46</v>
      </c>
      <c r="W370" t="s">
        <v>866</v>
      </c>
      <c r="X370" t="s">
        <v>1</v>
      </c>
      <c r="Y370" t="s">
        <v>1</v>
      </c>
      <c r="Z370" t="s">
        <v>0</v>
      </c>
      <c r="AA370">
        <v>93</v>
      </c>
      <c r="AB370" t="s">
        <v>6717</v>
      </c>
      <c r="AC370" s="4">
        <v>542376</v>
      </c>
      <c r="AD370" s="5" t="s">
        <v>6683</v>
      </c>
      <c r="AE370" s="6">
        <v>412.875</v>
      </c>
    </row>
    <row r="371" spans="1:31" x14ac:dyDescent="0.25">
      <c r="A371">
        <v>221485</v>
      </c>
      <c r="B371" t="s">
        <v>236</v>
      </c>
      <c r="C371" t="s">
        <v>1069</v>
      </c>
      <c r="D371">
        <v>4</v>
      </c>
      <c r="E371" t="s">
        <v>5912</v>
      </c>
      <c r="F371" t="s">
        <v>5894</v>
      </c>
      <c r="G371" t="s">
        <v>5913</v>
      </c>
      <c r="H371" t="s">
        <v>5914</v>
      </c>
      <c r="I371" t="s">
        <v>5915</v>
      </c>
      <c r="J371">
        <v>10227</v>
      </c>
      <c r="K371" t="s">
        <v>7</v>
      </c>
      <c r="L371" t="s">
        <v>6</v>
      </c>
      <c r="M371" t="s">
        <v>5</v>
      </c>
      <c r="N371" t="s">
        <v>5916</v>
      </c>
      <c r="O371" t="s">
        <v>0</v>
      </c>
      <c r="P371" s="3">
        <v>567</v>
      </c>
      <c r="Q371" s="3">
        <v>1089</v>
      </c>
      <c r="R371" s="3">
        <v>1561.5</v>
      </c>
      <c r="S371" s="3">
        <v>2029.5</v>
      </c>
      <c r="T371" s="3">
        <v>2122.5</v>
      </c>
      <c r="U371" s="3">
        <v>2215.5</v>
      </c>
      <c r="V371" t="s">
        <v>30</v>
      </c>
      <c r="W371" t="s">
        <v>866</v>
      </c>
      <c r="X371" t="s">
        <v>39</v>
      </c>
      <c r="Y371" t="s">
        <v>39</v>
      </c>
      <c r="Z371" t="s">
        <v>0</v>
      </c>
      <c r="AA371">
        <v>93</v>
      </c>
      <c r="AB371" t="s">
        <v>6717</v>
      </c>
      <c r="AC371" s="4">
        <v>951111</v>
      </c>
      <c r="AD371" s="5" t="s">
        <v>6683</v>
      </c>
      <c r="AE371" s="6">
        <v>414.375</v>
      </c>
    </row>
    <row r="372" spans="1:31" x14ac:dyDescent="0.25">
      <c r="A372">
        <v>222053</v>
      </c>
      <c r="B372" t="s">
        <v>236</v>
      </c>
      <c r="C372" t="s">
        <v>1069</v>
      </c>
      <c r="D372">
        <v>4</v>
      </c>
      <c r="E372" t="s">
        <v>5917</v>
      </c>
      <c r="F372" t="s">
        <v>5918</v>
      </c>
      <c r="G372" t="s">
        <v>5919</v>
      </c>
      <c r="H372" t="s">
        <v>5920</v>
      </c>
      <c r="I372" t="s">
        <v>5921</v>
      </c>
      <c r="J372">
        <v>7664</v>
      </c>
      <c r="K372" t="s">
        <v>7</v>
      </c>
      <c r="L372" t="s">
        <v>6</v>
      </c>
      <c r="M372" t="s">
        <v>5</v>
      </c>
      <c r="N372" t="s">
        <v>5922</v>
      </c>
      <c r="O372" t="s">
        <v>0</v>
      </c>
      <c r="P372" s="3">
        <v>529</v>
      </c>
      <c r="Q372" s="3">
        <v>1024</v>
      </c>
      <c r="R372" s="3">
        <v>1519</v>
      </c>
      <c r="S372" s="3">
        <v>2018.5</v>
      </c>
      <c r="T372" s="3">
        <v>2111.5</v>
      </c>
      <c r="U372" s="3">
        <v>2204.5</v>
      </c>
      <c r="V372" t="s">
        <v>46</v>
      </c>
      <c r="W372" t="s">
        <v>866</v>
      </c>
      <c r="X372" t="s">
        <v>1</v>
      </c>
      <c r="Y372" t="s">
        <v>1</v>
      </c>
      <c r="Z372" t="s">
        <v>0</v>
      </c>
      <c r="AA372">
        <v>93</v>
      </c>
      <c r="AB372" t="s">
        <v>6717</v>
      </c>
      <c r="AC372" s="4">
        <v>712752</v>
      </c>
      <c r="AD372" s="5" t="s">
        <v>6683</v>
      </c>
      <c r="AE372" s="6">
        <v>411.625</v>
      </c>
    </row>
    <row r="373" spans="1:31" x14ac:dyDescent="0.25">
      <c r="A373">
        <v>113333</v>
      </c>
      <c r="B373" t="s">
        <v>27</v>
      </c>
      <c r="C373" t="s">
        <v>99</v>
      </c>
      <c r="D373">
        <v>4</v>
      </c>
      <c r="E373" t="s">
        <v>3703</v>
      </c>
      <c r="F373" t="s">
        <v>3702</v>
      </c>
      <c r="G373" t="s">
        <v>3701</v>
      </c>
      <c r="H373" t="s">
        <v>3700</v>
      </c>
      <c r="I373" t="s">
        <v>3699</v>
      </c>
      <c r="J373">
        <v>23104</v>
      </c>
      <c r="K373" t="s">
        <v>88</v>
      </c>
      <c r="L373" t="s">
        <v>6</v>
      </c>
      <c r="M373" t="s">
        <v>5</v>
      </c>
      <c r="N373" t="s">
        <v>3698</v>
      </c>
      <c r="O373" t="s">
        <v>0</v>
      </c>
      <c r="P373" s="3">
        <v>142.33000000000001</v>
      </c>
      <c r="Q373" s="3">
        <v>236.33</v>
      </c>
      <c r="R373" s="3">
        <v>329.33</v>
      </c>
      <c r="S373" s="3">
        <v>423.33</v>
      </c>
      <c r="T373" s="3">
        <v>516.33000000000004</v>
      </c>
      <c r="U373" s="3">
        <v>609.33000000000004</v>
      </c>
      <c r="V373" t="s">
        <v>30</v>
      </c>
      <c r="W373" t="s">
        <v>2</v>
      </c>
      <c r="X373" t="s">
        <v>39</v>
      </c>
      <c r="Y373" t="s">
        <v>39</v>
      </c>
      <c r="Z373" t="s">
        <v>0</v>
      </c>
      <c r="AA373">
        <v>123.99999996900007</v>
      </c>
      <c r="AB373" t="s">
        <v>6717</v>
      </c>
      <c r="AC373" s="4">
        <v>2864895.9992837775</v>
      </c>
      <c r="AD373" s="5" t="s">
        <v>6677</v>
      </c>
      <c r="AE373" s="6">
        <v>12.832499999999982</v>
      </c>
    </row>
    <row r="374" spans="1:31" x14ac:dyDescent="0.25">
      <c r="A374">
        <v>159939</v>
      </c>
      <c r="B374" t="s">
        <v>169</v>
      </c>
      <c r="C374" t="s">
        <v>2535</v>
      </c>
      <c r="D374">
        <v>1</v>
      </c>
      <c r="E374" t="s">
        <v>6013</v>
      </c>
      <c r="F374" t="s">
        <v>2592</v>
      </c>
      <c r="G374" t="s">
        <v>6014</v>
      </c>
      <c r="H374" t="s">
        <v>6015</v>
      </c>
      <c r="I374" t="s">
        <v>6016</v>
      </c>
      <c r="J374">
        <v>7152</v>
      </c>
      <c r="K374" t="s">
        <v>7</v>
      </c>
      <c r="L374" t="s">
        <v>6</v>
      </c>
      <c r="M374" t="s">
        <v>5</v>
      </c>
      <c r="N374" t="s">
        <v>6017</v>
      </c>
      <c r="O374" t="s">
        <v>0</v>
      </c>
      <c r="P374" s="3">
        <v>1313</v>
      </c>
      <c r="Q374" s="3">
        <v>2576</v>
      </c>
      <c r="R374" s="3">
        <v>3316</v>
      </c>
      <c r="S374" s="3">
        <v>4322</v>
      </c>
      <c r="T374" s="3">
        <v>4427</v>
      </c>
      <c r="U374" s="3">
        <v>4517</v>
      </c>
      <c r="V374" t="s">
        <v>30</v>
      </c>
      <c r="W374" t="s">
        <v>866</v>
      </c>
      <c r="X374" t="s">
        <v>39</v>
      </c>
      <c r="Y374" t="s">
        <v>39</v>
      </c>
      <c r="Z374" t="s">
        <v>0</v>
      </c>
      <c r="AA374">
        <v>105</v>
      </c>
      <c r="AB374" t="s">
        <v>6717</v>
      </c>
      <c r="AC374" s="4">
        <v>750960</v>
      </c>
      <c r="AD374" s="5" t="s">
        <v>6677</v>
      </c>
      <c r="AE374" s="6">
        <v>975.5</v>
      </c>
    </row>
    <row r="375" spans="1:31" x14ac:dyDescent="0.25">
      <c r="A375">
        <v>210605</v>
      </c>
      <c r="B375" t="s">
        <v>54</v>
      </c>
      <c r="D375">
        <v>4</v>
      </c>
      <c r="E375" t="s">
        <v>5630</v>
      </c>
      <c r="F375" t="s">
        <v>1293</v>
      </c>
      <c r="G375" t="s">
        <v>5631</v>
      </c>
      <c r="H375" t="s">
        <v>5632</v>
      </c>
      <c r="I375" t="s">
        <v>5633</v>
      </c>
      <c r="J375">
        <v>17153</v>
      </c>
      <c r="K375" t="s">
        <v>7</v>
      </c>
      <c r="L375" t="s">
        <v>6</v>
      </c>
      <c r="M375" t="s">
        <v>5</v>
      </c>
      <c r="N375" t="s">
        <v>5634</v>
      </c>
      <c r="O375" t="s">
        <v>0</v>
      </c>
      <c r="P375" s="3">
        <v>445.75</v>
      </c>
      <c r="Q375" s="3">
        <v>866.5</v>
      </c>
      <c r="R375" s="3">
        <v>1287.25</v>
      </c>
      <c r="S375" s="3">
        <v>2041.65</v>
      </c>
      <c r="T375" s="3">
        <v>2149.65</v>
      </c>
      <c r="U375" s="3">
        <v>2200.65</v>
      </c>
      <c r="V375" t="s">
        <v>46</v>
      </c>
      <c r="W375" t="s">
        <v>15</v>
      </c>
      <c r="X375">
        <v>12</v>
      </c>
      <c r="Y375">
        <v>18</v>
      </c>
      <c r="Z375" t="s">
        <v>0</v>
      </c>
      <c r="AA375">
        <v>108</v>
      </c>
      <c r="AB375" t="s">
        <v>6717</v>
      </c>
      <c r="AC375" s="4">
        <v>1852524</v>
      </c>
      <c r="AD375" s="5" t="s">
        <v>6677</v>
      </c>
      <c r="AE375" s="6">
        <v>402.41249999999991</v>
      </c>
    </row>
    <row r="376" spans="1:31" x14ac:dyDescent="0.25">
      <c r="A376">
        <v>167729</v>
      </c>
      <c r="B376" t="s">
        <v>2406</v>
      </c>
      <c r="D376">
        <v>1</v>
      </c>
      <c r="E376" t="s">
        <v>6366</v>
      </c>
      <c r="F376" t="s">
        <v>1348</v>
      </c>
      <c r="G376" t="s">
        <v>6367</v>
      </c>
      <c r="H376" t="s">
        <v>6368</v>
      </c>
      <c r="I376" t="s">
        <v>6369</v>
      </c>
      <c r="J376">
        <v>7600</v>
      </c>
      <c r="K376" t="s">
        <v>7</v>
      </c>
      <c r="L376" t="s">
        <v>6</v>
      </c>
      <c r="M376" t="s">
        <v>5</v>
      </c>
      <c r="N376" t="s">
        <v>6370</v>
      </c>
      <c r="O376" t="s">
        <v>0</v>
      </c>
      <c r="P376" s="3">
        <v>113.76</v>
      </c>
      <c r="Q376" s="3">
        <v>227.52</v>
      </c>
      <c r="R376" s="3">
        <v>341.28</v>
      </c>
      <c r="S376" s="3">
        <v>455.04</v>
      </c>
      <c r="T376" s="3">
        <v>568.79999999999995</v>
      </c>
      <c r="U376" s="3">
        <v>682.56</v>
      </c>
      <c r="V376" t="s">
        <v>30</v>
      </c>
      <c r="W376" t="s">
        <v>866</v>
      </c>
      <c r="X376" t="s">
        <v>39</v>
      </c>
      <c r="Y376" t="s">
        <v>39</v>
      </c>
      <c r="Z376" t="s">
        <v>6371</v>
      </c>
      <c r="AA376">
        <v>113.75999999999993</v>
      </c>
      <c r="AB376" t="s">
        <v>6717</v>
      </c>
      <c r="AC376" s="4">
        <v>864575.99999999953</v>
      </c>
      <c r="AD376" s="5" t="s">
        <v>6677</v>
      </c>
      <c r="AE376" s="6">
        <v>1.1368683772161603E-13</v>
      </c>
    </row>
    <row r="377" spans="1:31" x14ac:dyDescent="0.25">
      <c r="A377">
        <v>151111</v>
      </c>
      <c r="B377" t="s">
        <v>2763</v>
      </c>
      <c r="C377" t="s">
        <v>2803</v>
      </c>
      <c r="D377">
        <v>1</v>
      </c>
      <c r="E377" t="s">
        <v>2802</v>
      </c>
      <c r="F377" t="s">
        <v>2801</v>
      </c>
      <c r="G377" t="s">
        <v>2800</v>
      </c>
      <c r="H377" t="s">
        <v>2799</v>
      </c>
      <c r="I377" t="s">
        <v>2798</v>
      </c>
      <c r="J377">
        <v>22525</v>
      </c>
      <c r="K377" t="s">
        <v>7</v>
      </c>
      <c r="L377" t="s">
        <v>6</v>
      </c>
      <c r="M377" t="s">
        <v>5</v>
      </c>
      <c r="N377" s="1" t="s">
        <v>6719</v>
      </c>
      <c r="O377" t="s">
        <v>2797</v>
      </c>
      <c r="P377" s="3">
        <v>1069.18</v>
      </c>
      <c r="Q377" s="3">
        <v>1964.6</v>
      </c>
      <c r="R377" s="3">
        <v>2933.16</v>
      </c>
      <c r="S377" s="3">
        <v>4602.6899999999996</v>
      </c>
      <c r="T377" s="3">
        <v>4602.6899999999996</v>
      </c>
      <c r="U377" s="3">
        <v>4602.6899999999996</v>
      </c>
      <c r="V377" t="s">
        <v>6720</v>
      </c>
      <c r="W377" t="s">
        <v>29</v>
      </c>
      <c r="X377">
        <v>12</v>
      </c>
      <c r="Y377">
        <v>18</v>
      </c>
      <c r="Z377">
        <v>0</v>
      </c>
      <c r="AA377">
        <v>117.53999999999996</v>
      </c>
      <c r="AB377" t="s">
        <v>6717</v>
      </c>
      <c r="AC377" s="4">
        <v>2647588.4999999991</v>
      </c>
      <c r="AD377" s="5" t="s">
        <v>6677</v>
      </c>
      <c r="AE377" s="6">
        <v>1150.6724999999997</v>
      </c>
    </row>
    <row r="378" spans="1:31" x14ac:dyDescent="0.25">
      <c r="A378">
        <v>203748</v>
      </c>
      <c r="B378" t="s">
        <v>1406</v>
      </c>
      <c r="D378">
        <v>4</v>
      </c>
      <c r="E378" t="s">
        <v>1452</v>
      </c>
      <c r="F378" t="s">
        <v>1451</v>
      </c>
      <c r="G378" t="s">
        <v>1450</v>
      </c>
      <c r="H378" t="s">
        <v>1449</v>
      </c>
      <c r="I378" t="s">
        <v>1448</v>
      </c>
      <c r="J378">
        <v>11569</v>
      </c>
      <c r="K378" t="s">
        <v>7</v>
      </c>
      <c r="L378" t="s">
        <v>6</v>
      </c>
      <c r="M378" t="s">
        <v>5</v>
      </c>
      <c r="N378" t="s">
        <v>1447</v>
      </c>
      <c r="O378" t="s">
        <v>0</v>
      </c>
      <c r="P378" s="3">
        <v>355.02</v>
      </c>
      <c r="Q378" s="3">
        <v>710.04</v>
      </c>
      <c r="R378" s="3">
        <v>1065.06</v>
      </c>
      <c r="S378" s="3">
        <v>1420.08</v>
      </c>
      <c r="T378" s="3">
        <v>1538.42</v>
      </c>
      <c r="U378" s="3">
        <v>1538.42</v>
      </c>
      <c r="V378" t="s">
        <v>46</v>
      </c>
      <c r="W378" t="s">
        <v>29</v>
      </c>
      <c r="X378">
        <v>13</v>
      </c>
      <c r="Y378">
        <v>18</v>
      </c>
      <c r="Z378" t="s">
        <v>0</v>
      </c>
      <c r="AA378">
        <v>118.34000000000015</v>
      </c>
      <c r="AB378" t="s">
        <v>6717</v>
      </c>
      <c r="AC378" s="4">
        <v>1369075.4600000016</v>
      </c>
      <c r="AD378" s="5" t="s">
        <v>6677</v>
      </c>
      <c r="AE378" s="6">
        <v>236.67999999999961</v>
      </c>
    </row>
    <row r="379" spans="1:31" x14ac:dyDescent="0.25">
      <c r="A379">
        <v>247834</v>
      </c>
      <c r="B379" t="s">
        <v>200</v>
      </c>
      <c r="D379">
        <v>4</v>
      </c>
      <c r="E379" t="s">
        <v>274</v>
      </c>
      <c r="F379" t="s">
        <v>273</v>
      </c>
      <c r="G379" t="s">
        <v>272</v>
      </c>
      <c r="H379" t="s">
        <v>271</v>
      </c>
      <c r="I379" t="s">
        <v>270</v>
      </c>
      <c r="J379">
        <v>27991</v>
      </c>
      <c r="K379" t="s">
        <v>7</v>
      </c>
      <c r="L379" t="s">
        <v>6</v>
      </c>
      <c r="M379" t="s">
        <v>5</v>
      </c>
      <c r="N379" t="s">
        <v>269</v>
      </c>
      <c r="O379" t="s">
        <v>0</v>
      </c>
      <c r="P379" s="3">
        <v>180</v>
      </c>
      <c r="Q379" s="3">
        <v>306</v>
      </c>
      <c r="R379" s="3">
        <v>432</v>
      </c>
      <c r="S379" s="3">
        <v>558</v>
      </c>
      <c r="T379" s="3">
        <v>684</v>
      </c>
      <c r="U379" s="3">
        <v>810</v>
      </c>
      <c r="V379" t="s">
        <v>46</v>
      </c>
      <c r="W379" t="s">
        <v>2</v>
      </c>
      <c r="X379" t="s">
        <v>1</v>
      </c>
      <c r="Y379" t="s">
        <v>1</v>
      </c>
      <c r="Z379" t="s">
        <v>268</v>
      </c>
      <c r="AA379">
        <v>126</v>
      </c>
      <c r="AB379" t="s">
        <v>6717</v>
      </c>
      <c r="AC379" s="4">
        <v>3526866</v>
      </c>
      <c r="AD379" s="5" t="s">
        <v>6677</v>
      </c>
      <c r="AE379" s="6">
        <v>13.5</v>
      </c>
    </row>
    <row r="380" spans="1:31" x14ac:dyDescent="0.25">
      <c r="A380">
        <v>109819</v>
      </c>
      <c r="B380" t="s">
        <v>27</v>
      </c>
      <c r="C380" t="s">
        <v>99</v>
      </c>
      <c r="D380">
        <v>4</v>
      </c>
      <c r="E380" t="s">
        <v>4087</v>
      </c>
      <c r="F380" t="s">
        <v>4086</v>
      </c>
      <c r="G380" t="s">
        <v>4085</v>
      </c>
      <c r="H380" t="s">
        <v>4084</v>
      </c>
      <c r="I380" t="s">
        <v>4083</v>
      </c>
      <c r="J380">
        <v>18698</v>
      </c>
      <c r="K380" t="s">
        <v>7</v>
      </c>
      <c r="L380" t="s">
        <v>6</v>
      </c>
      <c r="M380" t="s">
        <v>5</v>
      </c>
      <c r="N380" t="s">
        <v>4082</v>
      </c>
      <c r="O380" t="s">
        <v>0</v>
      </c>
      <c r="P380" s="3">
        <v>150</v>
      </c>
      <c r="Q380" s="3">
        <v>290</v>
      </c>
      <c r="R380" s="3">
        <v>428</v>
      </c>
      <c r="S380" s="3">
        <v>566</v>
      </c>
      <c r="T380" s="3">
        <v>704</v>
      </c>
      <c r="U380" s="3">
        <v>842</v>
      </c>
      <c r="V380" t="s">
        <v>465</v>
      </c>
      <c r="W380" t="s">
        <v>2</v>
      </c>
      <c r="X380" t="s">
        <v>1</v>
      </c>
      <c r="Y380" t="s">
        <v>1</v>
      </c>
      <c r="Z380" t="s">
        <v>4081</v>
      </c>
      <c r="AA380">
        <v>138</v>
      </c>
      <c r="AB380" t="s">
        <v>6717</v>
      </c>
      <c r="AC380" s="4">
        <v>2580324</v>
      </c>
      <c r="AD380" s="5" t="s">
        <v>6677</v>
      </c>
      <c r="AE380" s="6">
        <v>3.5</v>
      </c>
    </row>
    <row r="381" spans="1:31" x14ac:dyDescent="0.25">
      <c r="A381">
        <v>109350</v>
      </c>
      <c r="B381" t="s">
        <v>27</v>
      </c>
      <c r="D381">
        <v>4</v>
      </c>
      <c r="E381" t="s">
        <v>4073</v>
      </c>
      <c r="F381" t="s">
        <v>1015</v>
      </c>
      <c r="G381" t="s">
        <v>4072</v>
      </c>
      <c r="H381" t="s">
        <v>4071</v>
      </c>
      <c r="I381" t="s">
        <v>4070</v>
      </c>
      <c r="J381">
        <v>14578</v>
      </c>
      <c r="K381" t="s">
        <v>7</v>
      </c>
      <c r="L381" t="s">
        <v>6</v>
      </c>
      <c r="M381" t="s">
        <v>5</v>
      </c>
      <c r="N381" t="s">
        <v>4069</v>
      </c>
      <c r="O381" t="s">
        <v>0</v>
      </c>
      <c r="P381" s="3">
        <v>139</v>
      </c>
      <c r="Q381" s="3">
        <v>277</v>
      </c>
      <c r="R381" s="3">
        <v>415</v>
      </c>
      <c r="S381" s="3">
        <v>553</v>
      </c>
      <c r="T381" s="3">
        <v>691</v>
      </c>
      <c r="U381" s="3">
        <v>829</v>
      </c>
      <c r="V381" t="s">
        <v>46</v>
      </c>
      <c r="W381" t="s">
        <v>2</v>
      </c>
      <c r="X381" t="s">
        <v>1</v>
      </c>
      <c r="Y381" t="s">
        <v>1</v>
      </c>
      <c r="Z381" t="s">
        <v>0</v>
      </c>
      <c r="AA381">
        <v>138</v>
      </c>
      <c r="AB381" t="s">
        <v>6717</v>
      </c>
      <c r="AC381" s="4">
        <v>2011764</v>
      </c>
      <c r="AD381" s="5" t="s">
        <v>6677</v>
      </c>
      <c r="AE381" s="6">
        <v>0.25</v>
      </c>
    </row>
    <row r="382" spans="1:31" x14ac:dyDescent="0.25">
      <c r="A382">
        <v>108807</v>
      </c>
      <c r="B382" t="s">
        <v>27</v>
      </c>
      <c r="D382">
        <v>4</v>
      </c>
      <c r="E382" t="s">
        <v>3840</v>
      </c>
      <c r="F382" t="s">
        <v>3839</v>
      </c>
      <c r="G382" t="s">
        <v>3838</v>
      </c>
      <c r="H382" t="s">
        <v>3837</v>
      </c>
      <c r="I382" t="s">
        <v>3836</v>
      </c>
      <c r="J382">
        <v>11047</v>
      </c>
      <c r="K382" t="s">
        <v>7</v>
      </c>
      <c r="L382" t="s">
        <v>6</v>
      </c>
      <c r="M382" t="s">
        <v>5</v>
      </c>
      <c r="N382" t="s">
        <v>3835</v>
      </c>
      <c r="O382" t="s">
        <v>0</v>
      </c>
      <c r="P382" s="3">
        <v>160</v>
      </c>
      <c r="Q382" s="3">
        <v>301</v>
      </c>
      <c r="R382" s="3">
        <v>442</v>
      </c>
      <c r="S382" s="3">
        <v>581</v>
      </c>
      <c r="T382" s="3">
        <v>719</v>
      </c>
      <c r="U382" s="3">
        <v>857</v>
      </c>
      <c r="V382" t="s">
        <v>46</v>
      </c>
      <c r="W382" t="s">
        <v>2</v>
      </c>
      <c r="X382" t="s">
        <v>1</v>
      </c>
      <c r="Y382" t="s">
        <v>1</v>
      </c>
      <c r="Z382" t="s">
        <v>3834</v>
      </c>
      <c r="AA382">
        <v>138</v>
      </c>
      <c r="AB382" t="s">
        <v>6717</v>
      </c>
      <c r="AC382" s="4">
        <v>1524486</v>
      </c>
      <c r="AD382" s="5" t="s">
        <v>6677</v>
      </c>
      <c r="AE382" s="6">
        <v>7.25</v>
      </c>
    </row>
    <row r="383" spans="1:31" x14ac:dyDescent="0.25">
      <c r="A383">
        <v>109208</v>
      </c>
      <c r="B383" t="s">
        <v>27</v>
      </c>
      <c r="C383" t="s">
        <v>99</v>
      </c>
      <c r="D383">
        <v>4</v>
      </c>
      <c r="E383" t="s">
        <v>3833</v>
      </c>
      <c r="F383" t="s">
        <v>3548</v>
      </c>
      <c r="G383" t="s">
        <v>3832</v>
      </c>
      <c r="H383" t="s">
        <v>3831</v>
      </c>
      <c r="I383" t="s">
        <v>3830</v>
      </c>
      <c r="J383">
        <v>29133</v>
      </c>
      <c r="K383" t="s">
        <v>7</v>
      </c>
      <c r="L383" t="s">
        <v>6</v>
      </c>
      <c r="M383" t="s">
        <v>5</v>
      </c>
      <c r="N383" t="s">
        <v>3829</v>
      </c>
      <c r="O383" t="s">
        <v>0</v>
      </c>
      <c r="P383" s="3">
        <v>138</v>
      </c>
      <c r="Q383" s="3">
        <v>276</v>
      </c>
      <c r="R383" s="3">
        <v>414</v>
      </c>
      <c r="S383" s="3">
        <v>552</v>
      </c>
      <c r="T383" s="3">
        <v>690</v>
      </c>
      <c r="U383" s="3">
        <v>828</v>
      </c>
      <c r="V383" t="s">
        <v>46</v>
      </c>
      <c r="W383" t="s">
        <v>2</v>
      </c>
      <c r="X383" t="s">
        <v>1</v>
      </c>
      <c r="Y383" t="s">
        <v>1</v>
      </c>
      <c r="Z383" t="s">
        <v>0</v>
      </c>
      <c r="AA383">
        <v>138</v>
      </c>
      <c r="AB383" t="s">
        <v>6717</v>
      </c>
      <c r="AC383" s="4">
        <v>4020354</v>
      </c>
      <c r="AD383" s="5" t="s">
        <v>6677</v>
      </c>
      <c r="AE383" s="6">
        <v>0</v>
      </c>
    </row>
    <row r="384" spans="1:31" x14ac:dyDescent="0.25">
      <c r="A384">
        <v>110246</v>
      </c>
      <c r="B384" t="s">
        <v>27</v>
      </c>
      <c r="C384" t="s">
        <v>99</v>
      </c>
      <c r="D384">
        <v>4</v>
      </c>
      <c r="E384" t="s">
        <v>3828</v>
      </c>
      <c r="F384" t="s">
        <v>3827</v>
      </c>
      <c r="G384" t="s">
        <v>3826</v>
      </c>
      <c r="H384" t="s">
        <v>3825</v>
      </c>
      <c r="I384" t="s">
        <v>3824</v>
      </c>
      <c r="J384">
        <v>12161</v>
      </c>
      <c r="K384" t="s">
        <v>7</v>
      </c>
      <c r="L384" t="s">
        <v>6</v>
      </c>
      <c r="M384" t="s">
        <v>5</v>
      </c>
      <c r="N384" t="s">
        <v>3823</v>
      </c>
      <c r="O384" t="s">
        <v>0</v>
      </c>
      <c r="P384" s="3">
        <v>252</v>
      </c>
      <c r="Q384" s="3">
        <v>408</v>
      </c>
      <c r="R384" s="3">
        <v>546</v>
      </c>
      <c r="S384" s="3">
        <v>684</v>
      </c>
      <c r="T384" s="3">
        <v>822</v>
      </c>
      <c r="U384" s="3">
        <v>960</v>
      </c>
      <c r="V384" t="s">
        <v>101</v>
      </c>
      <c r="W384" t="s">
        <v>2</v>
      </c>
      <c r="X384" t="s">
        <v>1109</v>
      </c>
      <c r="Y384" t="s">
        <v>1109</v>
      </c>
      <c r="Z384" t="s">
        <v>0</v>
      </c>
      <c r="AA384">
        <v>138</v>
      </c>
      <c r="AB384" t="s">
        <v>6717</v>
      </c>
      <c r="AC384" s="4">
        <v>1678218</v>
      </c>
      <c r="AD384" s="5" t="s">
        <v>6677</v>
      </c>
      <c r="AE384" s="6">
        <v>33</v>
      </c>
    </row>
    <row r="385" spans="1:31" x14ac:dyDescent="0.25">
      <c r="A385">
        <v>110334</v>
      </c>
      <c r="B385" t="s">
        <v>27</v>
      </c>
      <c r="C385" t="s">
        <v>99</v>
      </c>
      <c r="D385">
        <v>4</v>
      </c>
      <c r="E385" t="s">
        <v>3822</v>
      </c>
      <c r="F385" t="s">
        <v>3821</v>
      </c>
      <c r="G385" t="s">
        <v>3820</v>
      </c>
      <c r="H385" t="s">
        <v>3819</v>
      </c>
      <c r="I385" t="s">
        <v>3818</v>
      </c>
      <c r="J385">
        <v>13594</v>
      </c>
      <c r="K385" t="s">
        <v>7</v>
      </c>
      <c r="L385" t="s">
        <v>6</v>
      </c>
      <c r="M385" t="s">
        <v>5</v>
      </c>
      <c r="N385" t="s">
        <v>3817</v>
      </c>
      <c r="O385" t="s">
        <v>0</v>
      </c>
      <c r="P385" s="3">
        <v>249</v>
      </c>
      <c r="Q385" s="3">
        <v>351</v>
      </c>
      <c r="R385" s="3">
        <v>525</v>
      </c>
      <c r="S385" s="3">
        <v>663</v>
      </c>
      <c r="T385" s="3">
        <v>801</v>
      </c>
      <c r="U385" s="3">
        <v>939</v>
      </c>
      <c r="V385" t="s">
        <v>30</v>
      </c>
      <c r="W385" t="s">
        <v>2</v>
      </c>
      <c r="X385" t="s">
        <v>39</v>
      </c>
      <c r="Y385" t="s">
        <v>39</v>
      </c>
      <c r="Z385" t="s">
        <v>0</v>
      </c>
      <c r="AA385">
        <v>138</v>
      </c>
      <c r="AB385" t="s">
        <v>6717</v>
      </c>
      <c r="AC385" s="4">
        <v>1875972</v>
      </c>
      <c r="AD385" s="5" t="s">
        <v>6677</v>
      </c>
      <c r="AE385" s="6">
        <v>27.75</v>
      </c>
    </row>
    <row r="386" spans="1:31" x14ac:dyDescent="0.25">
      <c r="A386">
        <v>111434</v>
      </c>
      <c r="B386" t="s">
        <v>27</v>
      </c>
      <c r="C386" t="s">
        <v>3467</v>
      </c>
      <c r="D386">
        <v>4</v>
      </c>
      <c r="E386" t="s">
        <v>3774</v>
      </c>
      <c r="F386" t="s">
        <v>3773</v>
      </c>
      <c r="G386" t="s">
        <v>3772</v>
      </c>
      <c r="H386" t="s">
        <v>3771</v>
      </c>
      <c r="I386" t="s">
        <v>3770</v>
      </c>
      <c r="J386">
        <v>6498</v>
      </c>
      <c r="K386" t="s">
        <v>7</v>
      </c>
      <c r="L386" t="s">
        <v>6</v>
      </c>
      <c r="M386" t="s">
        <v>5</v>
      </c>
      <c r="N386" t="s">
        <v>3769</v>
      </c>
      <c r="O386" t="s">
        <v>0</v>
      </c>
      <c r="P386" s="3">
        <v>158</v>
      </c>
      <c r="Q386" s="3">
        <v>296</v>
      </c>
      <c r="R386" s="3">
        <v>434</v>
      </c>
      <c r="S386" s="3">
        <v>572</v>
      </c>
      <c r="T386" s="3">
        <v>710</v>
      </c>
      <c r="U386" s="3">
        <v>848</v>
      </c>
      <c r="V386" t="s">
        <v>46</v>
      </c>
      <c r="W386" t="s">
        <v>2</v>
      </c>
      <c r="X386" t="s">
        <v>1</v>
      </c>
      <c r="Y386" t="s">
        <v>1</v>
      </c>
      <c r="Z386" t="s">
        <v>0</v>
      </c>
      <c r="AA386">
        <v>138</v>
      </c>
      <c r="AB386" t="s">
        <v>6717</v>
      </c>
      <c r="AC386" s="4">
        <v>896724</v>
      </c>
      <c r="AD386" s="5" t="s">
        <v>6677</v>
      </c>
      <c r="AE386" s="6">
        <v>5</v>
      </c>
    </row>
    <row r="387" spans="1:31" x14ac:dyDescent="0.25">
      <c r="A387">
        <v>111461</v>
      </c>
      <c r="B387" t="s">
        <v>27</v>
      </c>
      <c r="D387">
        <v>4</v>
      </c>
      <c r="E387" t="s">
        <v>3768</v>
      </c>
      <c r="F387" t="s">
        <v>3767</v>
      </c>
      <c r="G387" t="s">
        <v>3766</v>
      </c>
      <c r="J387">
        <v>17148</v>
      </c>
      <c r="K387" t="s">
        <v>7</v>
      </c>
      <c r="L387" t="s">
        <v>20</v>
      </c>
      <c r="M387" t="s">
        <v>5</v>
      </c>
      <c r="N387" t="s">
        <v>3765</v>
      </c>
      <c r="O387" t="s">
        <v>0</v>
      </c>
      <c r="P387" s="3">
        <v>161</v>
      </c>
      <c r="Q387" s="3">
        <v>302</v>
      </c>
      <c r="R387" s="3">
        <v>443</v>
      </c>
      <c r="S387" s="3">
        <v>582</v>
      </c>
      <c r="T387" s="3">
        <v>720</v>
      </c>
      <c r="U387" s="3">
        <v>858</v>
      </c>
      <c r="V387" t="s">
        <v>465</v>
      </c>
      <c r="W387" t="s">
        <v>2</v>
      </c>
      <c r="X387" t="s">
        <v>1</v>
      </c>
      <c r="Y387" t="s">
        <v>1</v>
      </c>
      <c r="Z387" t="s">
        <v>3764</v>
      </c>
      <c r="AA387">
        <v>138</v>
      </c>
      <c r="AB387" t="s">
        <v>6717</v>
      </c>
      <c r="AC387" s="4">
        <v>2366424</v>
      </c>
      <c r="AD387" s="5" t="s">
        <v>6677</v>
      </c>
      <c r="AE387" s="6">
        <v>7.5</v>
      </c>
    </row>
    <row r="388" spans="1:31" x14ac:dyDescent="0.25">
      <c r="A388">
        <v>111887</v>
      </c>
      <c r="B388" t="s">
        <v>27</v>
      </c>
      <c r="C388" t="s">
        <v>99</v>
      </c>
      <c r="D388">
        <v>4</v>
      </c>
      <c r="E388" t="s">
        <v>3763</v>
      </c>
      <c r="F388" t="s">
        <v>3762</v>
      </c>
      <c r="G388" t="s">
        <v>3761</v>
      </c>
      <c r="H388" t="s">
        <v>3760</v>
      </c>
      <c r="I388" t="s">
        <v>3759</v>
      </c>
      <c r="J388">
        <v>21774</v>
      </c>
      <c r="K388" t="s">
        <v>7</v>
      </c>
      <c r="L388" t="s">
        <v>6</v>
      </c>
      <c r="M388" t="s">
        <v>5</v>
      </c>
      <c r="N388" t="s">
        <v>3758</v>
      </c>
      <c r="O388" t="s">
        <v>0</v>
      </c>
      <c r="P388" s="3">
        <v>167</v>
      </c>
      <c r="Q388" s="3">
        <v>305</v>
      </c>
      <c r="R388" s="3">
        <v>443</v>
      </c>
      <c r="S388" s="3">
        <v>581</v>
      </c>
      <c r="T388" s="3">
        <v>719</v>
      </c>
      <c r="U388" s="3">
        <v>857</v>
      </c>
      <c r="V388" t="s">
        <v>30</v>
      </c>
      <c r="W388" t="s">
        <v>2</v>
      </c>
      <c r="X388" t="s">
        <v>39</v>
      </c>
      <c r="Y388" t="s">
        <v>39</v>
      </c>
      <c r="Z388" t="s">
        <v>0</v>
      </c>
      <c r="AA388">
        <v>138</v>
      </c>
      <c r="AB388" t="s">
        <v>6717</v>
      </c>
      <c r="AC388" s="4">
        <v>3004812</v>
      </c>
      <c r="AD388" s="5" t="s">
        <v>6677</v>
      </c>
      <c r="AE388" s="6">
        <v>7.25</v>
      </c>
    </row>
    <row r="389" spans="1:31" x14ac:dyDescent="0.25">
      <c r="A389">
        <v>111920</v>
      </c>
      <c r="B389" t="s">
        <v>27</v>
      </c>
      <c r="C389" t="s">
        <v>99</v>
      </c>
      <c r="D389">
        <v>4</v>
      </c>
      <c r="E389" t="s">
        <v>3757</v>
      </c>
      <c r="F389" t="s">
        <v>3756</v>
      </c>
      <c r="G389" t="s">
        <v>3755</v>
      </c>
      <c r="H389" t="s">
        <v>3754</v>
      </c>
      <c r="I389" t="s">
        <v>3753</v>
      </c>
      <c r="J389">
        <v>13047</v>
      </c>
      <c r="K389" t="s">
        <v>7</v>
      </c>
      <c r="L389" t="s">
        <v>6</v>
      </c>
      <c r="M389" t="s">
        <v>5</v>
      </c>
      <c r="N389" t="s">
        <v>3752</v>
      </c>
      <c r="O389" t="s">
        <v>0</v>
      </c>
      <c r="P389" s="3">
        <v>155</v>
      </c>
      <c r="Q389" s="3">
        <v>293</v>
      </c>
      <c r="R389" s="3">
        <v>431</v>
      </c>
      <c r="S389" s="3">
        <v>569</v>
      </c>
      <c r="T389" s="3">
        <v>707</v>
      </c>
      <c r="U389" s="3">
        <v>845</v>
      </c>
      <c r="V389" t="s">
        <v>46</v>
      </c>
      <c r="W389" t="s">
        <v>2</v>
      </c>
      <c r="X389" t="s">
        <v>1</v>
      </c>
      <c r="Y389" t="s">
        <v>1</v>
      </c>
      <c r="Z389" t="s">
        <v>0</v>
      </c>
      <c r="AA389">
        <v>138</v>
      </c>
      <c r="AB389" t="s">
        <v>6717</v>
      </c>
      <c r="AC389" s="4">
        <v>1800486</v>
      </c>
      <c r="AD389" s="5" t="s">
        <v>6677</v>
      </c>
      <c r="AE389" s="6">
        <v>4.25</v>
      </c>
    </row>
    <row r="390" spans="1:31" x14ac:dyDescent="0.25">
      <c r="A390">
        <v>111939</v>
      </c>
      <c r="B390" t="s">
        <v>27</v>
      </c>
      <c r="C390" t="s">
        <v>99</v>
      </c>
      <c r="D390">
        <v>4</v>
      </c>
      <c r="E390" t="s">
        <v>3751</v>
      </c>
      <c r="F390" t="s">
        <v>3750</v>
      </c>
      <c r="G390" t="s">
        <v>3749</v>
      </c>
      <c r="H390" t="s">
        <v>3748</v>
      </c>
      <c r="I390" t="s">
        <v>3747</v>
      </c>
      <c r="J390">
        <v>19557</v>
      </c>
      <c r="K390" t="s">
        <v>7</v>
      </c>
      <c r="L390" t="s">
        <v>6</v>
      </c>
      <c r="M390" t="s">
        <v>5</v>
      </c>
      <c r="N390" t="s">
        <v>3746</v>
      </c>
      <c r="O390" t="s">
        <v>0</v>
      </c>
      <c r="P390" s="3">
        <v>153.5</v>
      </c>
      <c r="Q390" s="3">
        <v>292</v>
      </c>
      <c r="R390" s="3">
        <v>430</v>
      </c>
      <c r="S390" s="3">
        <v>568</v>
      </c>
      <c r="T390" s="3">
        <v>706</v>
      </c>
      <c r="U390" s="3">
        <v>844</v>
      </c>
      <c r="V390" t="s">
        <v>465</v>
      </c>
      <c r="W390" t="s">
        <v>2</v>
      </c>
      <c r="X390" t="s">
        <v>1</v>
      </c>
      <c r="Y390" t="s">
        <v>1</v>
      </c>
      <c r="Z390" t="s">
        <v>3745</v>
      </c>
      <c r="AA390">
        <v>138</v>
      </c>
      <c r="AB390" t="s">
        <v>6717</v>
      </c>
      <c r="AC390" s="4">
        <v>2698866</v>
      </c>
      <c r="AD390" s="5" t="s">
        <v>6677</v>
      </c>
      <c r="AE390" s="6">
        <v>4</v>
      </c>
    </row>
    <row r="391" spans="1:31" x14ac:dyDescent="0.25">
      <c r="A391">
        <v>112172</v>
      </c>
      <c r="B391" t="s">
        <v>27</v>
      </c>
      <c r="D391">
        <v>4</v>
      </c>
      <c r="E391" t="s">
        <v>3738</v>
      </c>
      <c r="F391" t="s">
        <v>3737</v>
      </c>
      <c r="G391" t="s">
        <v>3736</v>
      </c>
      <c r="H391" t="s">
        <v>3735</v>
      </c>
      <c r="I391" t="s">
        <v>3734</v>
      </c>
      <c r="J391">
        <v>12780</v>
      </c>
      <c r="K391" t="s">
        <v>7</v>
      </c>
      <c r="L391" t="s">
        <v>6</v>
      </c>
      <c r="M391" t="s">
        <v>5</v>
      </c>
      <c r="N391" t="s">
        <v>3733</v>
      </c>
      <c r="O391" t="s">
        <v>0</v>
      </c>
      <c r="P391" s="3">
        <v>225</v>
      </c>
      <c r="Q391" s="3">
        <v>363</v>
      </c>
      <c r="R391" s="3">
        <v>501</v>
      </c>
      <c r="S391" s="3">
        <v>639</v>
      </c>
      <c r="T391" s="3">
        <v>777</v>
      </c>
      <c r="U391" s="3">
        <v>915</v>
      </c>
      <c r="V391" t="s">
        <v>30</v>
      </c>
      <c r="W391" t="s">
        <v>2</v>
      </c>
      <c r="X391" t="s">
        <v>39</v>
      </c>
      <c r="Y391" t="s">
        <v>39</v>
      </c>
      <c r="Z391" t="s">
        <v>0</v>
      </c>
      <c r="AA391">
        <v>138</v>
      </c>
      <c r="AB391" t="s">
        <v>6717</v>
      </c>
      <c r="AC391" s="4">
        <v>1763640</v>
      </c>
      <c r="AD391" s="5" t="s">
        <v>6677</v>
      </c>
      <c r="AE391" s="6">
        <v>21.75</v>
      </c>
    </row>
    <row r="392" spans="1:31" x14ac:dyDescent="0.25">
      <c r="A392">
        <v>112686</v>
      </c>
      <c r="B392" t="s">
        <v>27</v>
      </c>
      <c r="C392" t="s">
        <v>99</v>
      </c>
      <c r="D392">
        <v>4</v>
      </c>
      <c r="E392" t="s">
        <v>3732</v>
      </c>
      <c r="F392" t="s">
        <v>3731</v>
      </c>
      <c r="G392" t="s">
        <v>3730</v>
      </c>
      <c r="J392">
        <v>7611</v>
      </c>
      <c r="K392" t="s">
        <v>7</v>
      </c>
      <c r="L392" t="s">
        <v>6</v>
      </c>
      <c r="M392" t="s">
        <v>5</v>
      </c>
      <c r="N392" t="s">
        <v>3729</v>
      </c>
      <c r="O392" t="s">
        <v>0</v>
      </c>
      <c r="P392" s="3">
        <v>138</v>
      </c>
      <c r="Q392" s="3">
        <v>276</v>
      </c>
      <c r="R392" s="3">
        <v>414</v>
      </c>
      <c r="S392" s="3">
        <v>552</v>
      </c>
      <c r="T392" s="3">
        <v>690</v>
      </c>
      <c r="U392" s="3">
        <v>828</v>
      </c>
      <c r="V392" t="s">
        <v>30</v>
      </c>
      <c r="W392" t="s">
        <v>2</v>
      </c>
      <c r="X392" t="s">
        <v>1</v>
      </c>
      <c r="Y392" t="s">
        <v>1</v>
      </c>
      <c r="Z392" t="s">
        <v>3728</v>
      </c>
      <c r="AA392">
        <v>138</v>
      </c>
      <c r="AB392" t="s">
        <v>6717</v>
      </c>
      <c r="AC392" s="4">
        <v>1050318</v>
      </c>
      <c r="AD392" s="5" t="s">
        <v>6677</v>
      </c>
      <c r="AE392" s="6">
        <v>0</v>
      </c>
    </row>
    <row r="393" spans="1:31" x14ac:dyDescent="0.25">
      <c r="A393">
        <v>112826</v>
      </c>
      <c r="B393" t="s">
        <v>27</v>
      </c>
      <c r="C393" t="s">
        <v>99</v>
      </c>
      <c r="D393">
        <v>4</v>
      </c>
      <c r="E393" t="s">
        <v>3727</v>
      </c>
      <c r="F393" t="s">
        <v>3726</v>
      </c>
      <c r="G393" t="s">
        <v>3725</v>
      </c>
      <c r="H393" t="s">
        <v>3724</v>
      </c>
      <c r="J393">
        <v>6697</v>
      </c>
      <c r="K393" t="s">
        <v>7</v>
      </c>
      <c r="L393" t="s">
        <v>6</v>
      </c>
      <c r="M393" t="s">
        <v>5</v>
      </c>
      <c r="N393" t="s">
        <v>3723</v>
      </c>
      <c r="O393" t="s">
        <v>0</v>
      </c>
      <c r="P393" s="3">
        <v>139</v>
      </c>
      <c r="Q393" s="3">
        <v>277</v>
      </c>
      <c r="R393" s="3">
        <v>415</v>
      </c>
      <c r="S393" s="3">
        <v>553</v>
      </c>
      <c r="T393" s="3">
        <v>691</v>
      </c>
      <c r="U393" s="3">
        <v>829</v>
      </c>
      <c r="V393" t="s">
        <v>46</v>
      </c>
      <c r="W393" t="s">
        <v>2</v>
      </c>
      <c r="X393" t="s">
        <v>1</v>
      </c>
      <c r="Y393" t="s">
        <v>1</v>
      </c>
      <c r="Z393" t="s">
        <v>3722</v>
      </c>
      <c r="AA393">
        <v>138</v>
      </c>
      <c r="AB393" t="s">
        <v>6717</v>
      </c>
      <c r="AC393" s="4">
        <v>924186</v>
      </c>
      <c r="AD393" s="5" t="s">
        <v>6677</v>
      </c>
      <c r="AE393" s="6">
        <v>0.25</v>
      </c>
    </row>
    <row r="394" spans="1:31" x14ac:dyDescent="0.25">
      <c r="A394">
        <v>113096</v>
      </c>
      <c r="B394" t="s">
        <v>27</v>
      </c>
      <c r="C394" t="s">
        <v>99</v>
      </c>
      <c r="D394">
        <v>4</v>
      </c>
      <c r="E394" t="s">
        <v>3721</v>
      </c>
      <c r="F394" t="s">
        <v>3548</v>
      </c>
      <c r="G394" t="s">
        <v>3720</v>
      </c>
      <c r="H394" t="s">
        <v>3719</v>
      </c>
      <c r="I394" t="s">
        <v>3718</v>
      </c>
      <c r="J394">
        <v>14467</v>
      </c>
      <c r="K394" t="s">
        <v>7</v>
      </c>
      <c r="L394" t="s">
        <v>6</v>
      </c>
      <c r="M394" t="s">
        <v>5</v>
      </c>
      <c r="N394" t="s">
        <v>151</v>
      </c>
      <c r="O394" t="s">
        <v>0</v>
      </c>
      <c r="P394" s="3">
        <v>138</v>
      </c>
      <c r="Q394" s="3">
        <v>276</v>
      </c>
      <c r="R394" s="3">
        <v>414</v>
      </c>
      <c r="S394" s="3">
        <v>552</v>
      </c>
      <c r="T394" s="3">
        <v>690</v>
      </c>
      <c r="U394" s="3">
        <v>828</v>
      </c>
      <c r="V394" t="s">
        <v>46</v>
      </c>
      <c r="W394" t="s">
        <v>2</v>
      </c>
      <c r="X394" t="s">
        <v>1</v>
      </c>
      <c r="Y394" t="s">
        <v>1</v>
      </c>
      <c r="Z394" t="s">
        <v>3717</v>
      </c>
      <c r="AA394">
        <v>138</v>
      </c>
      <c r="AB394" t="s">
        <v>6717</v>
      </c>
      <c r="AC394" s="4">
        <v>1996446</v>
      </c>
      <c r="AD394" s="5" t="s">
        <v>6677</v>
      </c>
      <c r="AE394" s="6">
        <v>0</v>
      </c>
    </row>
    <row r="395" spans="1:31" x14ac:dyDescent="0.25">
      <c r="A395">
        <v>113111</v>
      </c>
      <c r="B395" t="s">
        <v>27</v>
      </c>
      <c r="C395" t="s">
        <v>99</v>
      </c>
      <c r="D395">
        <v>4</v>
      </c>
      <c r="E395" t="s">
        <v>3716</v>
      </c>
      <c r="F395" t="s">
        <v>3715</v>
      </c>
      <c r="G395" t="s">
        <v>3714</v>
      </c>
      <c r="H395" t="s">
        <v>3713</v>
      </c>
      <c r="I395" t="s">
        <v>3712</v>
      </c>
      <c r="J395">
        <v>5932</v>
      </c>
      <c r="K395" t="s">
        <v>7</v>
      </c>
      <c r="L395" t="s">
        <v>6</v>
      </c>
      <c r="M395" t="s">
        <v>5</v>
      </c>
      <c r="N395" t="s">
        <v>3711</v>
      </c>
      <c r="O395" t="s">
        <v>0</v>
      </c>
      <c r="P395" s="3">
        <v>168</v>
      </c>
      <c r="Q395" s="3">
        <v>309.5</v>
      </c>
      <c r="R395" s="3">
        <v>450.5</v>
      </c>
      <c r="S395" s="3">
        <v>589.5</v>
      </c>
      <c r="T395" s="3">
        <v>727.5</v>
      </c>
      <c r="U395" s="3">
        <v>865.5</v>
      </c>
      <c r="V395" t="s">
        <v>46</v>
      </c>
      <c r="W395" t="s">
        <v>2</v>
      </c>
      <c r="X395" t="s">
        <v>1</v>
      </c>
      <c r="Y395" t="s">
        <v>1</v>
      </c>
      <c r="Z395" t="s">
        <v>0</v>
      </c>
      <c r="AA395">
        <v>138</v>
      </c>
      <c r="AB395" t="s">
        <v>6717</v>
      </c>
      <c r="AC395" s="4">
        <v>818616</v>
      </c>
      <c r="AD395" s="5" t="s">
        <v>6677</v>
      </c>
      <c r="AE395" s="6">
        <v>9.375</v>
      </c>
    </row>
    <row r="396" spans="1:31" x14ac:dyDescent="0.25">
      <c r="A396">
        <v>113193</v>
      </c>
      <c r="B396" t="s">
        <v>27</v>
      </c>
      <c r="D396">
        <v>4</v>
      </c>
      <c r="E396" t="s">
        <v>3710</v>
      </c>
      <c r="F396" t="s">
        <v>3709</v>
      </c>
      <c r="G396" t="s">
        <v>3708</v>
      </c>
      <c r="H396" t="s">
        <v>3707</v>
      </c>
      <c r="I396" t="s">
        <v>3706</v>
      </c>
      <c r="J396">
        <v>9221</v>
      </c>
      <c r="K396" t="s">
        <v>7</v>
      </c>
      <c r="L396" t="s">
        <v>6</v>
      </c>
      <c r="M396" t="s">
        <v>5</v>
      </c>
      <c r="N396" t="s">
        <v>3705</v>
      </c>
      <c r="O396" t="s">
        <v>0</v>
      </c>
      <c r="P396" s="3">
        <v>157</v>
      </c>
      <c r="Q396" s="3">
        <v>295</v>
      </c>
      <c r="R396" s="3">
        <v>433</v>
      </c>
      <c r="S396" s="3">
        <v>571</v>
      </c>
      <c r="T396" s="3">
        <v>709</v>
      </c>
      <c r="U396" s="3">
        <v>847</v>
      </c>
      <c r="V396" t="s">
        <v>46</v>
      </c>
      <c r="W396" t="s">
        <v>2</v>
      </c>
      <c r="X396" t="s">
        <v>1</v>
      </c>
      <c r="Y396" t="s">
        <v>1</v>
      </c>
      <c r="Z396" t="s">
        <v>3704</v>
      </c>
      <c r="AA396">
        <v>138</v>
      </c>
      <c r="AB396" t="s">
        <v>6717</v>
      </c>
      <c r="AC396" s="4">
        <v>1272498</v>
      </c>
      <c r="AD396" s="5" t="s">
        <v>6677</v>
      </c>
      <c r="AE396" s="6">
        <v>4.75</v>
      </c>
    </row>
    <row r="397" spans="1:31" x14ac:dyDescent="0.25">
      <c r="A397">
        <v>113634</v>
      </c>
      <c r="B397" t="s">
        <v>27</v>
      </c>
      <c r="C397" t="s">
        <v>99</v>
      </c>
      <c r="D397">
        <v>4</v>
      </c>
      <c r="E397" t="s">
        <v>3691</v>
      </c>
      <c r="F397" t="s">
        <v>3690</v>
      </c>
      <c r="G397" t="s">
        <v>3689</v>
      </c>
      <c r="H397" t="s">
        <v>3688</v>
      </c>
      <c r="I397" t="s">
        <v>3687</v>
      </c>
      <c r="J397">
        <v>20089</v>
      </c>
      <c r="K397" t="s">
        <v>7</v>
      </c>
      <c r="L397" t="s">
        <v>6</v>
      </c>
      <c r="M397" t="s">
        <v>5</v>
      </c>
      <c r="N397" t="s">
        <v>3686</v>
      </c>
      <c r="O397" t="s">
        <v>0</v>
      </c>
      <c r="P397" s="3">
        <v>141</v>
      </c>
      <c r="Q397" s="3">
        <v>282</v>
      </c>
      <c r="R397" s="3">
        <v>423</v>
      </c>
      <c r="S397" s="3">
        <v>562</v>
      </c>
      <c r="T397" s="3">
        <v>700</v>
      </c>
      <c r="U397" s="3">
        <v>838</v>
      </c>
      <c r="V397" t="s">
        <v>46</v>
      </c>
      <c r="W397" t="s">
        <v>2</v>
      </c>
      <c r="X397" t="s">
        <v>1</v>
      </c>
      <c r="Y397" t="s">
        <v>1</v>
      </c>
      <c r="Z397" t="s">
        <v>3685</v>
      </c>
      <c r="AA397">
        <v>138</v>
      </c>
      <c r="AB397" t="s">
        <v>6717</v>
      </c>
      <c r="AC397" s="4">
        <v>2772282</v>
      </c>
      <c r="AD397" s="5" t="s">
        <v>6677</v>
      </c>
      <c r="AE397" s="6">
        <v>2.5</v>
      </c>
    </row>
    <row r="398" spans="1:31" x14ac:dyDescent="0.25">
      <c r="A398">
        <v>114266</v>
      </c>
      <c r="B398" t="s">
        <v>27</v>
      </c>
      <c r="D398">
        <v>4</v>
      </c>
      <c r="E398" t="s">
        <v>3684</v>
      </c>
      <c r="F398" t="s">
        <v>3500</v>
      </c>
      <c r="G398" t="s">
        <v>3683</v>
      </c>
      <c r="H398" t="s">
        <v>3682</v>
      </c>
      <c r="I398" t="s">
        <v>3681</v>
      </c>
      <c r="J398">
        <v>9133</v>
      </c>
      <c r="K398" t="s">
        <v>7</v>
      </c>
      <c r="L398" t="s">
        <v>6</v>
      </c>
      <c r="M398" t="s">
        <v>5</v>
      </c>
      <c r="N398" t="s">
        <v>3680</v>
      </c>
      <c r="O398" t="s">
        <v>3679</v>
      </c>
      <c r="P398" s="3">
        <v>163</v>
      </c>
      <c r="Q398" s="3">
        <v>301</v>
      </c>
      <c r="R398" s="3">
        <v>439</v>
      </c>
      <c r="S398" s="3">
        <v>577</v>
      </c>
      <c r="T398" s="3">
        <v>715</v>
      </c>
      <c r="U398" s="3">
        <v>853</v>
      </c>
      <c r="V398" t="s">
        <v>30</v>
      </c>
      <c r="W398" t="s">
        <v>2</v>
      </c>
      <c r="X398" t="s">
        <v>39</v>
      </c>
      <c r="Y398" t="s">
        <v>39</v>
      </c>
      <c r="Z398" t="s">
        <v>0</v>
      </c>
      <c r="AA398">
        <v>138</v>
      </c>
      <c r="AB398" t="s">
        <v>6717</v>
      </c>
      <c r="AC398" s="4">
        <v>1260354</v>
      </c>
      <c r="AD398" s="5" t="s">
        <v>6677</v>
      </c>
      <c r="AE398" s="6">
        <v>6.25</v>
      </c>
    </row>
    <row r="399" spans="1:31" x14ac:dyDescent="0.25">
      <c r="A399">
        <v>115126</v>
      </c>
      <c r="B399" t="s">
        <v>27</v>
      </c>
      <c r="C399" t="s">
        <v>99</v>
      </c>
      <c r="D399">
        <v>4</v>
      </c>
      <c r="E399" t="s">
        <v>3665</v>
      </c>
      <c r="F399" t="s">
        <v>3664</v>
      </c>
      <c r="G399" t="s">
        <v>3663</v>
      </c>
      <c r="H399" t="s">
        <v>3662</v>
      </c>
      <c r="I399" t="s">
        <v>3661</v>
      </c>
      <c r="J399">
        <v>12394</v>
      </c>
      <c r="K399" t="s">
        <v>7</v>
      </c>
      <c r="L399" t="s">
        <v>6</v>
      </c>
      <c r="M399" t="s">
        <v>5</v>
      </c>
      <c r="N399" t="s">
        <v>3660</v>
      </c>
      <c r="O399" t="s">
        <v>0</v>
      </c>
      <c r="P399" s="3">
        <v>157</v>
      </c>
      <c r="Q399" s="3">
        <v>295</v>
      </c>
      <c r="R399" s="3">
        <v>433</v>
      </c>
      <c r="S399" s="3">
        <v>571</v>
      </c>
      <c r="T399" s="3">
        <v>709</v>
      </c>
      <c r="U399" s="3">
        <v>847</v>
      </c>
      <c r="V399" t="s">
        <v>3659</v>
      </c>
      <c r="W399" t="s">
        <v>2</v>
      </c>
      <c r="X399" t="s">
        <v>1</v>
      </c>
      <c r="Y399" t="s">
        <v>1</v>
      </c>
      <c r="Z399" t="s">
        <v>0</v>
      </c>
      <c r="AA399">
        <v>138</v>
      </c>
      <c r="AB399" t="s">
        <v>6717</v>
      </c>
      <c r="AC399" s="4">
        <v>1710372</v>
      </c>
      <c r="AD399" s="5" t="s">
        <v>6677</v>
      </c>
      <c r="AE399" s="6">
        <v>4.75</v>
      </c>
    </row>
    <row r="400" spans="1:31" x14ac:dyDescent="0.25">
      <c r="A400">
        <v>115393</v>
      </c>
      <c r="B400" t="s">
        <v>27</v>
      </c>
      <c r="D400">
        <v>4</v>
      </c>
      <c r="E400" t="s">
        <v>3658</v>
      </c>
      <c r="F400" t="s">
        <v>3657</v>
      </c>
      <c r="G400" t="s">
        <v>3656</v>
      </c>
      <c r="H400" t="s">
        <v>3655</v>
      </c>
      <c r="I400" t="s">
        <v>3654</v>
      </c>
      <c r="J400">
        <v>9800</v>
      </c>
      <c r="K400" t="s">
        <v>7</v>
      </c>
      <c r="L400" t="s">
        <v>6</v>
      </c>
      <c r="M400" t="s">
        <v>5</v>
      </c>
      <c r="N400" t="s">
        <v>3653</v>
      </c>
      <c r="O400" t="s">
        <v>0</v>
      </c>
      <c r="P400" s="3">
        <v>138</v>
      </c>
      <c r="Q400" s="3">
        <v>276</v>
      </c>
      <c r="R400" s="3">
        <v>414</v>
      </c>
      <c r="S400" s="3">
        <v>552</v>
      </c>
      <c r="T400" s="3">
        <v>690</v>
      </c>
      <c r="U400" s="3">
        <v>828</v>
      </c>
      <c r="V400" t="s">
        <v>465</v>
      </c>
      <c r="W400" t="s">
        <v>2</v>
      </c>
      <c r="X400" t="s">
        <v>1</v>
      </c>
      <c r="Y400" t="s">
        <v>1</v>
      </c>
      <c r="Z400" t="s">
        <v>3652</v>
      </c>
      <c r="AA400">
        <v>138</v>
      </c>
      <c r="AB400" t="s">
        <v>6717</v>
      </c>
      <c r="AC400" s="4">
        <v>1352400</v>
      </c>
      <c r="AD400" s="5" t="s">
        <v>6677</v>
      </c>
      <c r="AE400" s="6">
        <v>0</v>
      </c>
    </row>
    <row r="401" spans="1:31" x14ac:dyDescent="0.25">
      <c r="A401">
        <v>115861</v>
      </c>
      <c r="B401" t="s">
        <v>27</v>
      </c>
      <c r="C401" t="s">
        <v>99</v>
      </c>
      <c r="D401">
        <v>4</v>
      </c>
      <c r="E401" t="s">
        <v>3644</v>
      </c>
      <c r="F401" t="s">
        <v>3643</v>
      </c>
      <c r="G401" t="s">
        <v>3642</v>
      </c>
      <c r="H401" t="s">
        <v>3641</v>
      </c>
      <c r="I401" t="s">
        <v>3640</v>
      </c>
      <c r="J401">
        <v>8135</v>
      </c>
      <c r="K401" t="s">
        <v>7</v>
      </c>
      <c r="L401" t="s">
        <v>6</v>
      </c>
      <c r="M401" t="s">
        <v>5</v>
      </c>
      <c r="N401" t="s">
        <v>3639</v>
      </c>
      <c r="O401" t="s">
        <v>0</v>
      </c>
      <c r="P401" s="3">
        <v>158</v>
      </c>
      <c r="Q401" s="3">
        <v>296</v>
      </c>
      <c r="R401" s="3">
        <v>434</v>
      </c>
      <c r="S401" s="3">
        <v>572</v>
      </c>
      <c r="T401" s="3">
        <v>710</v>
      </c>
      <c r="U401" s="3">
        <v>848</v>
      </c>
      <c r="V401" t="s">
        <v>30</v>
      </c>
      <c r="W401" t="s">
        <v>2</v>
      </c>
      <c r="X401" t="s">
        <v>39</v>
      </c>
      <c r="Y401" t="s">
        <v>39</v>
      </c>
      <c r="Z401" t="s">
        <v>0</v>
      </c>
      <c r="AA401">
        <v>138</v>
      </c>
      <c r="AB401" t="s">
        <v>6717</v>
      </c>
      <c r="AC401" s="4">
        <v>1122630</v>
      </c>
      <c r="AD401" s="5" t="s">
        <v>6677</v>
      </c>
      <c r="AE401" s="6">
        <v>5</v>
      </c>
    </row>
    <row r="402" spans="1:31" x14ac:dyDescent="0.25">
      <c r="A402">
        <v>116439</v>
      </c>
      <c r="B402" t="s">
        <v>27</v>
      </c>
      <c r="C402" t="s">
        <v>99</v>
      </c>
      <c r="D402">
        <v>4</v>
      </c>
      <c r="E402" t="s">
        <v>3638</v>
      </c>
      <c r="F402" t="s">
        <v>3637</v>
      </c>
      <c r="G402" t="s">
        <v>3636</v>
      </c>
      <c r="H402" t="s">
        <v>3635</v>
      </c>
      <c r="I402" t="s">
        <v>3634</v>
      </c>
      <c r="J402">
        <v>13157</v>
      </c>
      <c r="K402" t="s">
        <v>7</v>
      </c>
      <c r="L402" t="s">
        <v>6</v>
      </c>
      <c r="M402" t="s">
        <v>5</v>
      </c>
      <c r="N402" t="s">
        <v>3633</v>
      </c>
      <c r="O402" t="s">
        <v>0</v>
      </c>
      <c r="P402" s="3">
        <v>138</v>
      </c>
      <c r="Q402" s="3">
        <v>276</v>
      </c>
      <c r="R402" s="3">
        <v>414</v>
      </c>
      <c r="S402" s="3">
        <v>552</v>
      </c>
      <c r="T402" s="3">
        <v>690</v>
      </c>
      <c r="U402" s="3">
        <v>828</v>
      </c>
      <c r="V402" t="s">
        <v>46</v>
      </c>
      <c r="W402" t="s">
        <v>2</v>
      </c>
      <c r="X402" t="s">
        <v>1</v>
      </c>
      <c r="Y402" t="s">
        <v>1</v>
      </c>
      <c r="Z402" t="s">
        <v>3632</v>
      </c>
      <c r="AA402">
        <v>138</v>
      </c>
      <c r="AB402" t="s">
        <v>6717</v>
      </c>
      <c r="AC402" s="4">
        <v>1815666</v>
      </c>
      <c r="AD402" s="5" t="s">
        <v>6677</v>
      </c>
      <c r="AE402" s="6">
        <v>0</v>
      </c>
    </row>
    <row r="403" spans="1:31" x14ac:dyDescent="0.25">
      <c r="A403">
        <v>117052</v>
      </c>
      <c r="B403" t="s">
        <v>27</v>
      </c>
      <c r="C403" t="s">
        <v>99</v>
      </c>
      <c r="D403">
        <v>4</v>
      </c>
      <c r="E403" t="s">
        <v>3631</v>
      </c>
      <c r="F403" t="s">
        <v>3630</v>
      </c>
      <c r="G403" t="s">
        <v>3629</v>
      </c>
      <c r="H403" t="s">
        <v>3628</v>
      </c>
      <c r="I403" t="s">
        <v>3627</v>
      </c>
      <c r="J403">
        <v>14633</v>
      </c>
      <c r="K403" t="s">
        <v>7</v>
      </c>
      <c r="L403" t="s">
        <v>6</v>
      </c>
      <c r="M403" t="s">
        <v>5</v>
      </c>
      <c r="N403" t="s">
        <v>3626</v>
      </c>
      <c r="O403" t="s">
        <v>0</v>
      </c>
      <c r="P403" s="3">
        <v>158</v>
      </c>
      <c r="Q403" s="3">
        <v>296</v>
      </c>
      <c r="R403" s="3">
        <v>434</v>
      </c>
      <c r="S403" s="3">
        <v>572</v>
      </c>
      <c r="T403" s="3">
        <v>710</v>
      </c>
      <c r="U403" s="3">
        <v>848</v>
      </c>
      <c r="V403" t="s">
        <v>46</v>
      </c>
      <c r="W403" t="s">
        <v>2</v>
      </c>
      <c r="X403" t="s">
        <v>1</v>
      </c>
      <c r="Y403" t="s">
        <v>1</v>
      </c>
      <c r="Z403" t="s">
        <v>3625</v>
      </c>
      <c r="AA403">
        <v>138</v>
      </c>
      <c r="AB403" t="s">
        <v>6717</v>
      </c>
      <c r="AC403" s="4">
        <v>2019354</v>
      </c>
      <c r="AD403" s="5" t="s">
        <v>6677</v>
      </c>
      <c r="AE403" s="6">
        <v>5</v>
      </c>
    </row>
    <row r="404" spans="1:31" x14ac:dyDescent="0.25">
      <c r="A404">
        <v>117247</v>
      </c>
      <c r="B404" t="s">
        <v>27</v>
      </c>
      <c r="C404" t="s">
        <v>99</v>
      </c>
      <c r="D404">
        <v>4</v>
      </c>
      <c r="E404" t="s">
        <v>3617</v>
      </c>
      <c r="F404" t="s">
        <v>3534</v>
      </c>
      <c r="G404" t="s">
        <v>3616</v>
      </c>
      <c r="J404">
        <v>10548</v>
      </c>
      <c r="K404" t="s">
        <v>7</v>
      </c>
      <c r="L404" t="s">
        <v>6</v>
      </c>
      <c r="M404" t="s">
        <v>5</v>
      </c>
      <c r="N404" t="s">
        <v>3615</v>
      </c>
      <c r="O404" t="s">
        <v>0</v>
      </c>
      <c r="P404" s="3">
        <v>160</v>
      </c>
      <c r="Q404" s="3">
        <v>336.02</v>
      </c>
      <c r="R404" s="3">
        <v>474.02</v>
      </c>
      <c r="S404" s="3">
        <v>612.02</v>
      </c>
      <c r="T404" s="3">
        <v>750.02</v>
      </c>
      <c r="U404" s="3">
        <v>888.02</v>
      </c>
      <c r="V404" t="s">
        <v>46</v>
      </c>
      <c r="W404" t="s">
        <v>2</v>
      </c>
      <c r="X404" t="s">
        <v>1</v>
      </c>
      <c r="Y404" t="s">
        <v>1</v>
      </c>
      <c r="Z404" t="s">
        <v>3614</v>
      </c>
      <c r="AA404">
        <v>138</v>
      </c>
      <c r="AB404" t="s">
        <v>6717</v>
      </c>
      <c r="AC404" s="4">
        <v>1455624</v>
      </c>
      <c r="AD404" s="5" t="s">
        <v>6677</v>
      </c>
      <c r="AE404" s="6">
        <v>15.004999999999995</v>
      </c>
    </row>
    <row r="405" spans="1:31" x14ac:dyDescent="0.25">
      <c r="A405">
        <v>117645</v>
      </c>
      <c r="B405" t="s">
        <v>27</v>
      </c>
      <c r="C405" t="s">
        <v>99</v>
      </c>
      <c r="D405">
        <v>4</v>
      </c>
      <c r="E405" t="s">
        <v>3613</v>
      </c>
      <c r="F405" t="s">
        <v>3612</v>
      </c>
      <c r="G405" t="s">
        <v>3611</v>
      </c>
      <c r="H405" t="s">
        <v>3610</v>
      </c>
      <c r="I405" t="s">
        <v>3609</v>
      </c>
      <c r="J405">
        <v>24403</v>
      </c>
      <c r="K405" t="s">
        <v>7</v>
      </c>
      <c r="L405" t="s">
        <v>6</v>
      </c>
      <c r="M405" t="s">
        <v>5</v>
      </c>
      <c r="N405" t="s">
        <v>3608</v>
      </c>
      <c r="O405" t="s">
        <v>3607</v>
      </c>
      <c r="P405" s="3">
        <v>177</v>
      </c>
      <c r="Q405" s="3">
        <v>315</v>
      </c>
      <c r="R405" s="3">
        <v>453</v>
      </c>
      <c r="S405" s="3">
        <v>591</v>
      </c>
      <c r="T405" s="3">
        <v>729</v>
      </c>
      <c r="U405" s="3">
        <v>867</v>
      </c>
      <c r="V405" t="s">
        <v>46</v>
      </c>
      <c r="W405" t="s">
        <v>2</v>
      </c>
      <c r="X405" t="s">
        <v>1</v>
      </c>
      <c r="Y405" t="s">
        <v>1</v>
      </c>
      <c r="Z405" t="s">
        <v>3606</v>
      </c>
      <c r="AA405">
        <v>138</v>
      </c>
      <c r="AB405" t="s">
        <v>6717</v>
      </c>
      <c r="AC405" s="4">
        <v>3367614</v>
      </c>
      <c r="AD405" s="5" t="s">
        <v>6677</v>
      </c>
      <c r="AE405" s="6">
        <v>9.75</v>
      </c>
    </row>
    <row r="406" spans="1:31" x14ac:dyDescent="0.25">
      <c r="A406">
        <v>117715</v>
      </c>
      <c r="B406" t="s">
        <v>27</v>
      </c>
      <c r="C406" t="s">
        <v>3599</v>
      </c>
      <c r="D406">
        <v>4</v>
      </c>
      <c r="E406" t="s">
        <v>3605</v>
      </c>
      <c r="F406" t="s">
        <v>3444</v>
      </c>
      <c r="G406" t="s">
        <v>3604</v>
      </c>
      <c r="H406" t="s">
        <v>3603</v>
      </c>
      <c r="I406" t="s">
        <v>3602</v>
      </c>
      <c r="J406">
        <v>6937</v>
      </c>
      <c r="K406" t="s">
        <v>7</v>
      </c>
      <c r="L406" t="s">
        <v>6</v>
      </c>
      <c r="M406" t="s">
        <v>5</v>
      </c>
      <c r="N406" t="s">
        <v>3601</v>
      </c>
      <c r="O406" t="s">
        <v>0</v>
      </c>
      <c r="P406" s="3">
        <v>157</v>
      </c>
      <c r="Q406" s="3">
        <v>295</v>
      </c>
      <c r="R406" s="3">
        <v>433</v>
      </c>
      <c r="S406" s="3">
        <v>571</v>
      </c>
      <c r="T406" s="3">
        <v>709</v>
      </c>
      <c r="U406" s="3">
        <v>847</v>
      </c>
      <c r="V406" t="s">
        <v>46</v>
      </c>
      <c r="W406" t="s">
        <v>2</v>
      </c>
      <c r="X406" t="s">
        <v>1</v>
      </c>
      <c r="Y406" t="s">
        <v>1</v>
      </c>
      <c r="Z406" t="s">
        <v>3600</v>
      </c>
      <c r="AA406">
        <v>138</v>
      </c>
      <c r="AB406" t="s">
        <v>6717</v>
      </c>
      <c r="AC406" s="4">
        <v>957306</v>
      </c>
      <c r="AD406" s="5" t="s">
        <v>6677</v>
      </c>
      <c r="AE406" s="6">
        <v>4.75</v>
      </c>
    </row>
    <row r="407" spans="1:31" x14ac:dyDescent="0.25">
      <c r="A407">
        <v>117733</v>
      </c>
      <c r="B407" t="s">
        <v>27</v>
      </c>
      <c r="C407" t="s">
        <v>3599</v>
      </c>
      <c r="D407">
        <v>4</v>
      </c>
      <c r="E407" t="s">
        <v>3598</v>
      </c>
      <c r="F407" t="s">
        <v>3597</v>
      </c>
      <c r="G407" t="s">
        <v>3596</v>
      </c>
      <c r="H407" t="s">
        <v>3595</v>
      </c>
      <c r="I407" t="s">
        <v>3594</v>
      </c>
      <c r="J407">
        <v>18641</v>
      </c>
      <c r="K407" t="s">
        <v>7</v>
      </c>
      <c r="L407" t="s">
        <v>6</v>
      </c>
      <c r="M407" t="s">
        <v>5</v>
      </c>
      <c r="N407" t="s">
        <v>3593</v>
      </c>
      <c r="O407" t="s">
        <v>0</v>
      </c>
      <c r="P407" s="3">
        <v>150</v>
      </c>
      <c r="Q407" s="3">
        <v>288</v>
      </c>
      <c r="R407" s="3">
        <v>426</v>
      </c>
      <c r="S407" s="3">
        <v>564</v>
      </c>
      <c r="T407" s="3">
        <v>702</v>
      </c>
      <c r="U407" s="3">
        <v>840</v>
      </c>
      <c r="V407" t="s">
        <v>46</v>
      </c>
      <c r="W407" t="s">
        <v>2</v>
      </c>
      <c r="X407" t="s">
        <v>1</v>
      </c>
      <c r="Y407" t="s">
        <v>1</v>
      </c>
      <c r="Z407" t="s">
        <v>0</v>
      </c>
      <c r="AA407">
        <v>138</v>
      </c>
      <c r="AB407" t="s">
        <v>6717</v>
      </c>
      <c r="AC407" s="4">
        <v>2572458</v>
      </c>
      <c r="AD407" s="5" t="s">
        <v>6677</v>
      </c>
      <c r="AE407" s="6">
        <v>3</v>
      </c>
    </row>
    <row r="408" spans="1:31" x14ac:dyDescent="0.25">
      <c r="A408">
        <v>117894</v>
      </c>
      <c r="B408" t="s">
        <v>27</v>
      </c>
      <c r="C408" t="s">
        <v>99</v>
      </c>
      <c r="D408">
        <v>4</v>
      </c>
      <c r="E408" t="s">
        <v>3592</v>
      </c>
      <c r="F408" t="s">
        <v>2668</v>
      </c>
      <c r="G408" t="s">
        <v>3591</v>
      </c>
      <c r="H408" t="s">
        <v>3590</v>
      </c>
      <c r="I408" t="s">
        <v>3589</v>
      </c>
      <c r="J408">
        <v>8695</v>
      </c>
      <c r="K408" t="s">
        <v>7</v>
      </c>
      <c r="L408" t="s">
        <v>6</v>
      </c>
      <c r="M408" t="s">
        <v>5</v>
      </c>
      <c r="N408" t="s">
        <v>3588</v>
      </c>
      <c r="O408" t="s">
        <v>0</v>
      </c>
      <c r="P408" s="3">
        <v>141</v>
      </c>
      <c r="Q408" s="3">
        <v>282</v>
      </c>
      <c r="R408" s="3">
        <v>423</v>
      </c>
      <c r="S408" s="3">
        <v>562</v>
      </c>
      <c r="T408" s="3">
        <v>700</v>
      </c>
      <c r="U408" s="3">
        <v>838</v>
      </c>
      <c r="V408" t="s">
        <v>30</v>
      </c>
      <c r="W408" t="s">
        <v>2</v>
      </c>
      <c r="X408" t="s">
        <v>39</v>
      </c>
      <c r="Y408" t="s">
        <v>39</v>
      </c>
      <c r="Z408" t="s">
        <v>0</v>
      </c>
      <c r="AA408">
        <v>138</v>
      </c>
      <c r="AB408" t="s">
        <v>6717</v>
      </c>
      <c r="AC408" s="4">
        <v>1199910</v>
      </c>
      <c r="AD408" s="5" t="s">
        <v>6677</v>
      </c>
      <c r="AE408" s="6">
        <v>2.5</v>
      </c>
    </row>
    <row r="409" spans="1:31" x14ac:dyDescent="0.25">
      <c r="A409">
        <v>119164</v>
      </c>
      <c r="B409" t="s">
        <v>27</v>
      </c>
      <c r="D409">
        <v>4</v>
      </c>
      <c r="E409" t="s">
        <v>3587</v>
      </c>
      <c r="F409" t="s">
        <v>3586</v>
      </c>
      <c r="G409" t="s">
        <v>3585</v>
      </c>
      <c r="H409" t="s">
        <v>3584</v>
      </c>
      <c r="I409" t="s">
        <v>3583</v>
      </c>
      <c r="J409">
        <v>29045</v>
      </c>
      <c r="K409" t="s">
        <v>7</v>
      </c>
      <c r="L409" t="s">
        <v>6</v>
      </c>
      <c r="M409" t="s">
        <v>5</v>
      </c>
      <c r="N409" t="s">
        <v>3582</v>
      </c>
      <c r="O409" t="s">
        <v>0</v>
      </c>
      <c r="P409" s="3">
        <v>177.5</v>
      </c>
      <c r="Q409" s="3">
        <v>315.5</v>
      </c>
      <c r="R409" s="3">
        <v>453.5</v>
      </c>
      <c r="S409" s="3">
        <v>591.5</v>
      </c>
      <c r="T409" s="3">
        <v>729.5</v>
      </c>
      <c r="U409" s="3" t="s">
        <v>3581</v>
      </c>
      <c r="V409" t="s">
        <v>3580</v>
      </c>
      <c r="W409" t="e">
        <v>#VALUE!</v>
      </c>
      <c r="X409" t="s">
        <v>1</v>
      </c>
      <c r="Y409" t="s">
        <v>1</v>
      </c>
      <c r="Z409" t="s">
        <v>0</v>
      </c>
      <c r="AA409">
        <v>138</v>
      </c>
      <c r="AB409" t="s">
        <v>6717</v>
      </c>
      <c r="AC409" s="4">
        <v>4008210</v>
      </c>
      <c r="AD409" s="5" t="s">
        <v>6677</v>
      </c>
      <c r="AE409" s="6">
        <v>9.875</v>
      </c>
    </row>
    <row r="410" spans="1:31" x14ac:dyDescent="0.25">
      <c r="A410">
        <v>119216</v>
      </c>
      <c r="B410" t="s">
        <v>27</v>
      </c>
      <c r="C410" t="s">
        <v>99</v>
      </c>
      <c r="D410">
        <v>4</v>
      </c>
      <c r="E410" t="s">
        <v>3579</v>
      </c>
      <c r="F410" t="s">
        <v>3578</v>
      </c>
      <c r="G410" t="s">
        <v>3577</v>
      </c>
      <c r="J410">
        <v>14580</v>
      </c>
      <c r="K410" t="s">
        <v>7</v>
      </c>
      <c r="L410" t="s">
        <v>6</v>
      </c>
      <c r="M410" t="s">
        <v>5</v>
      </c>
      <c r="N410" t="s">
        <v>3576</v>
      </c>
      <c r="O410" t="s">
        <v>0</v>
      </c>
      <c r="P410" s="3">
        <v>172</v>
      </c>
      <c r="Q410" s="3">
        <v>310</v>
      </c>
      <c r="R410" s="3">
        <v>448</v>
      </c>
      <c r="S410" s="3">
        <v>586</v>
      </c>
      <c r="T410" s="3">
        <v>724</v>
      </c>
      <c r="U410" s="3">
        <v>862</v>
      </c>
      <c r="V410" t="s">
        <v>30</v>
      </c>
      <c r="W410" t="s">
        <v>2</v>
      </c>
      <c r="X410" t="s">
        <v>39</v>
      </c>
      <c r="Y410" t="s">
        <v>39</v>
      </c>
      <c r="Z410" t="s">
        <v>3575</v>
      </c>
      <c r="AA410">
        <v>138</v>
      </c>
      <c r="AB410" t="s">
        <v>6717</v>
      </c>
      <c r="AC410" s="4">
        <v>2012040</v>
      </c>
      <c r="AD410" s="5" t="s">
        <v>6677</v>
      </c>
      <c r="AE410" s="6">
        <v>8.5</v>
      </c>
    </row>
    <row r="411" spans="1:31" x14ac:dyDescent="0.25">
      <c r="A411">
        <v>120290</v>
      </c>
      <c r="B411" t="s">
        <v>27</v>
      </c>
      <c r="D411">
        <v>4</v>
      </c>
      <c r="E411" t="s">
        <v>3574</v>
      </c>
      <c r="F411" t="s">
        <v>3573</v>
      </c>
      <c r="G411" t="s">
        <v>3572</v>
      </c>
      <c r="H411" t="s">
        <v>3571</v>
      </c>
      <c r="I411" t="s">
        <v>3570</v>
      </c>
      <c r="J411">
        <v>11318</v>
      </c>
      <c r="K411" t="s">
        <v>7</v>
      </c>
      <c r="L411" t="s">
        <v>6</v>
      </c>
      <c r="M411" t="s">
        <v>5</v>
      </c>
      <c r="N411" t="s">
        <v>3569</v>
      </c>
      <c r="O411" t="s">
        <v>0</v>
      </c>
      <c r="P411" s="3">
        <v>167</v>
      </c>
      <c r="Q411" s="3">
        <v>305</v>
      </c>
      <c r="R411" s="3">
        <v>443</v>
      </c>
      <c r="S411" s="3">
        <v>581</v>
      </c>
      <c r="T411" s="3">
        <v>719</v>
      </c>
      <c r="U411" s="3">
        <v>857</v>
      </c>
      <c r="V411" t="s">
        <v>46</v>
      </c>
      <c r="W411" t="s">
        <v>2</v>
      </c>
      <c r="X411" t="s">
        <v>1</v>
      </c>
      <c r="Y411" t="s">
        <v>1</v>
      </c>
      <c r="Z411" t="s">
        <v>3568</v>
      </c>
      <c r="AA411">
        <v>138</v>
      </c>
      <c r="AB411" t="s">
        <v>6717</v>
      </c>
      <c r="AC411" s="4">
        <v>1561884</v>
      </c>
      <c r="AD411" s="5" t="s">
        <v>6677</v>
      </c>
      <c r="AE411" s="6">
        <v>7.25</v>
      </c>
    </row>
    <row r="412" spans="1:31" x14ac:dyDescent="0.25">
      <c r="A412">
        <v>120953</v>
      </c>
      <c r="B412" t="s">
        <v>27</v>
      </c>
      <c r="D412">
        <v>4</v>
      </c>
      <c r="E412" t="s">
        <v>3567</v>
      </c>
      <c r="F412" t="s">
        <v>3566</v>
      </c>
      <c r="G412" t="s">
        <v>3565</v>
      </c>
      <c r="H412" t="s">
        <v>3564</v>
      </c>
      <c r="I412" t="s">
        <v>3563</v>
      </c>
      <c r="J412">
        <v>3446</v>
      </c>
      <c r="K412" t="s">
        <v>7</v>
      </c>
      <c r="L412" t="s">
        <v>6</v>
      </c>
      <c r="M412" t="s">
        <v>5</v>
      </c>
      <c r="N412" t="s">
        <v>3562</v>
      </c>
      <c r="O412" t="s">
        <v>0</v>
      </c>
      <c r="P412" s="3">
        <v>138</v>
      </c>
      <c r="Q412" s="3">
        <v>276</v>
      </c>
      <c r="R412" s="3">
        <v>414</v>
      </c>
      <c r="S412" s="3">
        <v>552</v>
      </c>
      <c r="T412" s="3">
        <v>690</v>
      </c>
      <c r="U412" s="3">
        <v>828</v>
      </c>
      <c r="V412" t="s">
        <v>46</v>
      </c>
      <c r="W412" t="s">
        <v>2</v>
      </c>
      <c r="X412" t="s">
        <v>1</v>
      </c>
      <c r="Y412" t="s">
        <v>1</v>
      </c>
      <c r="Z412" t="s">
        <v>0</v>
      </c>
      <c r="AA412">
        <v>138</v>
      </c>
      <c r="AB412" t="s">
        <v>6717</v>
      </c>
      <c r="AC412" s="4">
        <v>475548</v>
      </c>
      <c r="AD412" s="5" t="s">
        <v>6677</v>
      </c>
      <c r="AE412" s="6">
        <v>0</v>
      </c>
    </row>
    <row r="413" spans="1:31" x14ac:dyDescent="0.25">
      <c r="A413">
        <v>120971</v>
      </c>
      <c r="B413" t="s">
        <v>27</v>
      </c>
      <c r="D413">
        <v>4</v>
      </c>
      <c r="E413" t="s">
        <v>3561</v>
      </c>
      <c r="F413" t="s">
        <v>806</v>
      </c>
      <c r="G413" t="s">
        <v>3560</v>
      </c>
      <c r="H413" t="s">
        <v>3559</v>
      </c>
      <c r="I413" t="s">
        <v>3558</v>
      </c>
      <c r="J413">
        <v>24914</v>
      </c>
      <c r="K413" t="s">
        <v>7</v>
      </c>
      <c r="L413" t="s">
        <v>6</v>
      </c>
      <c r="M413" t="s">
        <v>5</v>
      </c>
      <c r="N413" t="s">
        <v>3557</v>
      </c>
      <c r="O413" t="s">
        <v>0</v>
      </c>
      <c r="P413" s="3">
        <v>168</v>
      </c>
      <c r="Q413" s="3">
        <v>306</v>
      </c>
      <c r="R413" s="3">
        <v>444</v>
      </c>
      <c r="S413" s="3">
        <v>582</v>
      </c>
      <c r="T413" s="3">
        <v>720</v>
      </c>
      <c r="U413" s="3">
        <v>858</v>
      </c>
      <c r="V413" t="s">
        <v>46</v>
      </c>
      <c r="W413" t="s">
        <v>2</v>
      </c>
      <c r="X413" t="s">
        <v>1</v>
      </c>
      <c r="Y413" t="s">
        <v>1</v>
      </c>
      <c r="Z413" t="s">
        <v>3556</v>
      </c>
      <c r="AA413">
        <v>138</v>
      </c>
      <c r="AB413" t="s">
        <v>6717</v>
      </c>
      <c r="AC413" s="4">
        <v>3438132</v>
      </c>
      <c r="AD413" s="5" t="s">
        <v>6677</v>
      </c>
      <c r="AE413" s="6">
        <v>7.5</v>
      </c>
    </row>
    <row r="414" spans="1:31" x14ac:dyDescent="0.25">
      <c r="A414">
        <v>121619</v>
      </c>
      <c r="B414" t="s">
        <v>27</v>
      </c>
      <c r="C414" t="s">
        <v>99</v>
      </c>
      <c r="D414">
        <v>4</v>
      </c>
      <c r="E414" t="s">
        <v>3555</v>
      </c>
      <c r="F414" t="s">
        <v>3554</v>
      </c>
      <c r="G414" t="s">
        <v>3553</v>
      </c>
      <c r="H414" t="s">
        <v>3552</v>
      </c>
      <c r="I414" t="s">
        <v>3551</v>
      </c>
      <c r="J414">
        <v>29590</v>
      </c>
      <c r="K414" t="s">
        <v>7</v>
      </c>
      <c r="L414" t="s">
        <v>6</v>
      </c>
      <c r="M414" t="s">
        <v>5</v>
      </c>
      <c r="N414" t="s">
        <v>3550</v>
      </c>
      <c r="O414" t="s">
        <v>0</v>
      </c>
      <c r="P414" s="3">
        <v>159</v>
      </c>
      <c r="Q414" s="3">
        <v>297</v>
      </c>
      <c r="R414" s="3">
        <v>435</v>
      </c>
      <c r="S414" s="3">
        <v>573</v>
      </c>
      <c r="T414" s="3">
        <v>711</v>
      </c>
      <c r="U414" s="3">
        <v>849</v>
      </c>
      <c r="V414" t="s">
        <v>46</v>
      </c>
      <c r="W414" t="s">
        <v>2</v>
      </c>
      <c r="X414" t="s">
        <v>1</v>
      </c>
      <c r="Y414" t="s">
        <v>1</v>
      </c>
      <c r="Z414" t="s">
        <v>0</v>
      </c>
      <c r="AA414">
        <v>138</v>
      </c>
      <c r="AB414" t="s">
        <v>6717</v>
      </c>
      <c r="AC414" s="4">
        <v>4083420</v>
      </c>
      <c r="AD414" s="5" t="s">
        <v>6677</v>
      </c>
      <c r="AE414" s="6">
        <v>5.25</v>
      </c>
    </row>
    <row r="415" spans="1:31" x14ac:dyDescent="0.25">
      <c r="A415">
        <v>122205</v>
      </c>
      <c r="B415" t="s">
        <v>27</v>
      </c>
      <c r="C415" t="s">
        <v>99</v>
      </c>
      <c r="D415">
        <v>4</v>
      </c>
      <c r="E415" t="s">
        <v>3542</v>
      </c>
      <c r="F415" t="s">
        <v>3541</v>
      </c>
      <c r="G415" t="s">
        <v>3540</v>
      </c>
      <c r="H415" t="s">
        <v>3539</v>
      </c>
      <c r="I415" t="s">
        <v>3538</v>
      </c>
      <c r="J415">
        <v>20007</v>
      </c>
      <c r="K415" t="s">
        <v>7</v>
      </c>
      <c r="L415" t="s">
        <v>6</v>
      </c>
      <c r="M415" t="s">
        <v>5</v>
      </c>
      <c r="N415" t="s">
        <v>3537</v>
      </c>
      <c r="O415" t="s">
        <v>0</v>
      </c>
      <c r="P415" s="3">
        <v>157</v>
      </c>
      <c r="Q415" s="3">
        <v>295</v>
      </c>
      <c r="R415" s="3">
        <v>433</v>
      </c>
      <c r="S415" s="3">
        <v>571</v>
      </c>
      <c r="T415" s="3">
        <v>709</v>
      </c>
      <c r="U415" s="3">
        <v>847</v>
      </c>
      <c r="V415" t="s">
        <v>46</v>
      </c>
      <c r="W415" t="s">
        <v>2</v>
      </c>
      <c r="X415" t="s">
        <v>1</v>
      </c>
      <c r="Y415" t="s">
        <v>1</v>
      </c>
      <c r="Z415" t="s">
        <v>0</v>
      </c>
      <c r="AA415">
        <v>138</v>
      </c>
      <c r="AB415" t="s">
        <v>6717</v>
      </c>
      <c r="AC415" s="4">
        <v>2760966</v>
      </c>
      <c r="AD415" s="5" t="s">
        <v>6677</v>
      </c>
      <c r="AE415" s="6">
        <v>4.75</v>
      </c>
    </row>
    <row r="416" spans="1:31" x14ac:dyDescent="0.25">
      <c r="A416">
        <v>122339</v>
      </c>
      <c r="B416" t="s">
        <v>27</v>
      </c>
      <c r="C416" t="s">
        <v>99</v>
      </c>
      <c r="D416">
        <v>4</v>
      </c>
      <c r="E416" t="s">
        <v>3526</v>
      </c>
      <c r="F416" t="s">
        <v>3520</v>
      </c>
      <c r="G416" t="s">
        <v>3525</v>
      </c>
      <c r="H416" t="s">
        <v>3524</v>
      </c>
      <c r="I416" t="s">
        <v>3523</v>
      </c>
      <c r="J416">
        <v>16298</v>
      </c>
      <c r="K416" t="s">
        <v>7</v>
      </c>
      <c r="L416" t="s">
        <v>6</v>
      </c>
      <c r="M416" t="s">
        <v>5</v>
      </c>
      <c r="N416" t="s">
        <v>3522</v>
      </c>
      <c r="O416" t="s">
        <v>0</v>
      </c>
      <c r="P416" s="3">
        <v>138</v>
      </c>
      <c r="Q416" s="3">
        <v>276</v>
      </c>
      <c r="R416" s="3">
        <v>414</v>
      </c>
      <c r="S416" s="3">
        <v>552</v>
      </c>
      <c r="T416" s="3">
        <v>690</v>
      </c>
      <c r="U416" s="3">
        <v>828</v>
      </c>
      <c r="V416" t="s">
        <v>46</v>
      </c>
      <c r="W416" t="s">
        <v>2</v>
      </c>
      <c r="X416" t="s">
        <v>1</v>
      </c>
      <c r="Y416" t="s">
        <v>1</v>
      </c>
      <c r="Z416" t="s">
        <v>0</v>
      </c>
      <c r="AA416">
        <v>138</v>
      </c>
      <c r="AB416" t="s">
        <v>6717</v>
      </c>
      <c r="AC416" s="4">
        <v>2249124</v>
      </c>
      <c r="AD416" s="5" t="s">
        <v>6677</v>
      </c>
      <c r="AE416" s="6">
        <v>0</v>
      </c>
    </row>
    <row r="417" spans="1:31" x14ac:dyDescent="0.25">
      <c r="A417">
        <v>122746</v>
      </c>
      <c r="B417" t="s">
        <v>27</v>
      </c>
      <c r="D417">
        <v>4</v>
      </c>
      <c r="E417" t="s">
        <v>3506</v>
      </c>
      <c r="F417" t="s">
        <v>3500</v>
      </c>
      <c r="G417" t="s">
        <v>3505</v>
      </c>
      <c r="H417" t="s">
        <v>3504</v>
      </c>
      <c r="I417" t="s">
        <v>3503</v>
      </c>
      <c r="J417">
        <v>9072</v>
      </c>
      <c r="K417" t="s">
        <v>7</v>
      </c>
      <c r="L417" t="s">
        <v>6</v>
      </c>
      <c r="M417" t="s">
        <v>5</v>
      </c>
      <c r="N417" t="s">
        <v>3502</v>
      </c>
      <c r="O417" t="s">
        <v>0</v>
      </c>
      <c r="P417" s="3">
        <v>162</v>
      </c>
      <c r="Q417" s="3">
        <v>300</v>
      </c>
      <c r="R417" s="3">
        <v>438</v>
      </c>
      <c r="S417" s="3">
        <v>576</v>
      </c>
      <c r="T417" s="3">
        <v>714</v>
      </c>
      <c r="U417" s="3">
        <v>852</v>
      </c>
      <c r="V417" t="s">
        <v>46</v>
      </c>
      <c r="W417" t="s">
        <v>2</v>
      </c>
      <c r="X417" t="s">
        <v>1</v>
      </c>
      <c r="Y417" t="s">
        <v>1</v>
      </c>
      <c r="Z417" t="s">
        <v>0</v>
      </c>
      <c r="AA417">
        <v>138</v>
      </c>
      <c r="AB417" t="s">
        <v>6717</v>
      </c>
      <c r="AC417" s="4">
        <v>1251936</v>
      </c>
      <c r="AD417" s="5" t="s">
        <v>6677</v>
      </c>
      <c r="AE417" s="6">
        <v>6</v>
      </c>
    </row>
    <row r="418" spans="1:31" x14ac:dyDescent="0.25">
      <c r="A418">
        <v>122791</v>
      </c>
      <c r="B418" t="s">
        <v>27</v>
      </c>
      <c r="C418" t="s">
        <v>3467</v>
      </c>
      <c r="D418">
        <v>4</v>
      </c>
      <c r="E418" t="s">
        <v>3494</v>
      </c>
      <c r="F418" t="s">
        <v>3493</v>
      </c>
      <c r="G418" t="s">
        <v>3492</v>
      </c>
      <c r="H418" t="s">
        <v>3491</v>
      </c>
      <c r="I418" t="s">
        <v>3490</v>
      </c>
      <c r="J418">
        <v>8935</v>
      </c>
      <c r="K418" t="s">
        <v>7</v>
      </c>
      <c r="L418" t="s">
        <v>6</v>
      </c>
      <c r="M418" t="s">
        <v>5</v>
      </c>
      <c r="N418" t="s">
        <v>3489</v>
      </c>
      <c r="O418" t="s">
        <v>0</v>
      </c>
      <c r="P418" s="3">
        <v>157</v>
      </c>
      <c r="Q418" s="3">
        <v>295</v>
      </c>
      <c r="R418" s="3">
        <v>433</v>
      </c>
      <c r="S418" s="3">
        <v>571</v>
      </c>
      <c r="T418" s="3">
        <v>709</v>
      </c>
      <c r="U418" s="3">
        <v>847</v>
      </c>
      <c r="V418" t="s">
        <v>30</v>
      </c>
      <c r="W418" t="s">
        <v>2</v>
      </c>
      <c r="X418" t="s">
        <v>1</v>
      </c>
      <c r="Y418" t="s">
        <v>1</v>
      </c>
      <c r="Z418" t="s">
        <v>3488</v>
      </c>
      <c r="AA418">
        <v>138</v>
      </c>
      <c r="AB418" t="s">
        <v>6717</v>
      </c>
      <c r="AC418" s="4">
        <v>1233030</v>
      </c>
      <c r="AD418" s="5" t="s">
        <v>6677</v>
      </c>
      <c r="AE418" s="6">
        <v>4.75</v>
      </c>
    </row>
    <row r="419" spans="1:31" x14ac:dyDescent="0.25">
      <c r="A419">
        <v>122889</v>
      </c>
      <c r="B419" t="s">
        <v>27</v>
      </c>
      <c r="D419">
        <v>4</v>
      </c>
      <c r="E419" t="s">
        <v>3487</v>
      </c>
      <c r="F419" t="s">
        <v>3486</v>
      </c>
      <c r="G419" t="s">
        <v>3485</v>
      </c>
      <c r="H419" t="s">
        <v>3484</v>
      </c>
      <c r="I419" t="s">
        <v>3483</v>
      </c>
      <c r="J419">
        <v>17927</v>
      </c>
      <c r="K419" t="s">
        <v>7</v>
      </c>
      <c r="L419" t="s">
        <v>6</v>
      </c>
      <c r="M419" t="s">
        <v>5</v>
      </c>
      <c r="N419" t="s">
        <v>3482</v>
      </c>
      <c r="O419" t="s">
        <v>0</v>
      </c>
      <c r="P419" s="3">
        <v>188</v>
      </c>
      <c r="Q419" s="3">
        <v>327</v>
      </c>
      <c r="R419" s="3">
        <v>465</v>
      </c>
      <c r="S419" s="3">
        <v>603</v>
      </c>
      <c r="T419" s="3">
        <v>741</v>
      </c>
      <c r="U419" s="3">
        <v>879</v>
      </c>
      <c r="V419" t="s">
        <v>46</v>
      </c>
      <c r="W419" t="s">
        <v>2</v>
      </c>
      <c r="X419" t="s">
        <v>1</v>
      </c>
      <c r="Y419" t="s">
        <v>1</v>
      </c>
      <c r="Z419" t="s">
        <v>0</v>
      </c>
      <c r="AA419">
        <v>138</v>
      </c>
      <c r="AB419" t="s">
        <v>6717</v>
      </c>
      <c r="AC419" s="4">
        <v>2473926</v>
      </c>
      <c r="AD419" s="5" t="s">
        <v>6677</v>
      </c>
      <c r="AE419" s="6">
        <v>12.75</v>
      </c>
    </row>
    <row r="420" spans="1:31" x14ac:dyDescent="0.25">
      <c r="A420">
        <v>123217</v>
      </c>
      <c r="B420" t="s">
        <v>27</v>
      </c>
      <c r="C420" t="s">
        <v>99</v>
      </c>
      <c r="D420">
        <v>4</v>
      </c>
      <c r="E420" t="s">
        <v>3481</v>
      </c>
      <c r="F420" t="s">
        <v>3480</v>
      </c>
      <c r="G420" t="s">
        <v>3479</v>
      </c>
      <c r="H420" t="s">
        <v>3478</v>
      </c>
      <c r="I420" t="s">
        <v>3477</v>
      </c>
      <c r="J420">
        <v>10647</v>
      </c>
      <c r="K420" t="s">
        <v>7</v>
      </c>
      <c r="L420" t="s">
        <v>6</v>
      </c>
      <c r="M420" t="s">
        <v>5</v>
      </c>
      <c r="N420" t="s">
        <v>3476</v>
      </c>
      <c r="O420" t="s">
        <v>0</v>
      </c>
      <c r="P420" s="3">
        <v>170</v>
      </c>
      <c r="Q420" s="3">
        <v>308</v>
      </c>
      <c r="R420" s="3">
        <v>438</v>
      </c>
      <c r="S420" s="3">
        <v>585</v>
      </c>
      <c r="T420" s="3">
        <v>723</v>
      </c>
      <c r="U420" s="3">
        <v>861</v>
      </c>
      <c r="V420" t="s">
        <v>46</v>
      </c>
      <c r="W420" t="s">
        <v>2</v>
      </c>
      <c r="X420" t="s">
        <v>1</v>
      </c>
      <c r="Y420" t="s">
        <v>1</v>
      </c>
      <c r="Z420" t="s">
        <v>3475</v>
      </c>
      <c r="AA420">
        <v>138</v>
      </c>
      <c r="AB420" t="s">
        <v>6717</v>
      </c>
      <c r="AC420" s="4">
        <v>1469286</v>
      </c>
      <c r="AD420" s="5" t="s">
        <v>6677</v>
      </c>
      <c r="AE420" s="6">
        <v>8.25</v>
      </c>
    </row>
    <row r="421" spans="1:31" x14ac:dyDescent="0.25">
      <c r="A421">
        <v>123341</v>
      </c>
      <c r="B421" t="s">
        <v>27</v>
      </c>
      <c r="C421" t="s">
        <v>99</v>
      </c>
      <c r="D421">
        <v>4</v>
      </c>
      <c r="E421" t="s">
        <v>3474</v>
      </c>
      <c r="F421" t="s">
        <v>3473</v>
      </c>
      <c r="G421" t="s">
        <v>3472</v>
      </c>
      <c r="H421" t="s">
        <v>3471</v>
      </c>
      <c r="I421" t="s">
        <v>3470</v>
      </c>
      <c r="J421">
        <v>18565</v>
      </c>
      <c r="K421" t="s">
        <v>7</v>
      </c>
      <c r="L421" t="s">
        <v>6</v>
      </c>
      <c r="M421" t="s">
        <v>5</v>
      </c>
      <c r="N421" t="s">
        <v>3469</v>
      </c>
      <c r="O421" t="s">
        <v>0</v>
      </c>
      <c r="P421" s="3">
        <v>160</v>
      </c>
      <c r="Q421" s="3">
        <v>300</v>
      </c>
      <c r="R421" s="3">
        <v>438</v>
      </c>
      <c r="S421" s="3">
        <v>576</v>
      </c>
      <c r="T421" s="3">
        <v>714</v>
      </c>
      <c r="U421" s="3">
        <v>852</v>
      </c>
      <c r="V421" t="s">
        <v>46</v>
      </c>
      <c r="W421" t="s">
        <v>2</v>
      </c>
      <c r="X421" t="s">
        <v>1</v>
      </c>
      <c r="Y421" t="s">
        <v>1</v>
      </c>
      <c r="Z421" t="s">
        <v>3468</v>
      </c>
      <c r="AA421">
        <v>138</v>
      </c>
      <c r="AB421" t="s">
        <v>6717</v>
      </c>
      <c r="AC421" s="4">
        <v>2561970</v>
      </c>
      <c r="AD421" s="5" t="s">
        <v>6677</v>
      </c>
      <c r="AE421" s="6">
        <v>6</v>
      </c>
    </row>
    <row r="422" spans="1:31" x14ac:dyDescent="0.25">
      <c r="A422">
        <v>123509</v>
      </c>
      <c r="B422" t="s">
        <v>27</v>
      </c>
      <c r="C422" t="s">
        <v>3467</v>
      </c>
      <c r="D422">
        <v>4</v>
      </c>
      <c r="E422" t="s">
        <v>3466</v>
      </c>
      <c r="F422" t="s">
        <v>3465</v>
      </c>
      <c r="G422" t="s">
        <v>3464</v>
      </c>
      <c r="H422" t="s">
        <v>3463</v>
      </c>
      <c r="I422" t="s">
        <v>3462</v>
      </c>
      <c r="J422">
        <v>9820</v>
      </c>
      <c r="K422" t="s">
        <v>7</v>
      </c>
      <c r="L422" t="s">
        <v>6</v>
      </c>
      <c r="M422" t="s">
        <v>5</v>
      </c>
      <c r="N422" t="s">
        <v>3461</v>
      </c>
      <c r="O422" t="s">
        <v>3460</v>
      </c>
      <c r="P422" s="3">
        <v>166</v>
      </c>
      <c r="Q422" s="3">
        <v>304</v>
      </c>
      <c r="R422" s="3">
        <v>442</v>
      </c>
      <c r="S422" s="3">
        <v>580</v>
      </c>
      <c r="T422" s="3">
        <v>718</v>
      </c>
      <c r="U422" s="3">
        <v>856</v>
      </c>
      <c r="V422" t="s">
        <v>30</v>
      </c>
      <c r="W422" t="s">
        <v>2</v>
      </c>
      <c r="X422" t="s">
        <v>1</v>
      </c>
      <c r="Y422" t="s">
        <v>1</v>
      </c>
      <c r="Z422" t="s">
        <v>0</v>
      </c>
      <c r="AA422">
        <v>138</v>
      </c>
      <c r="AB422" t="s">
        <v>6717</v>
      </c>
      <c r="AC422" s="4">
        <v>1355160</v>
      </c>
      <c r="AD422" s="5" t="s">
        <v>6677</v>
      </c>
      <c r="AE422" s="6">
        <v>7</v>
      </c>
    </row>
    <row r="423" spans="1:31" x14ac:dyDescent="0.25">
      <c r="A423">
        <v>123527</v>
      </c>
      <c r="B423" t="s">
        <v>27</v>
      </c>
      <c r="C423" t="s">
        <v>3459</v>
      </c>
      <c r="D423">
        <v>4</v>
      </c>
      <c r="E423" t="s">
        <v>3458</v>
      </c>
      <c r="F423" t="s">
        <v>3457</v>
      </c>
      <c r="G423" t="s">
        <v>3456</v>
      </c>
      <c r="H423" t="s">
        <v>3455</v>
      </c>
      <c r="I423" t="s">
        <v>3454</v>
      </c>
      <c r="J423">
        <v>12965</v>
      </c>
      <c r="K423" t="s">
        <v>7</v>
      </c>
      <c r="L423" t="s">
        <v>20</v>
      </c>
      <c r="M423" t="s">
        <v>5</v>
      </c>
      <c r="N423" t="s">
        <v>3453</v>
      </c>
      <c r="O423" t="s">
        <v>0</v>
      </c>
      <c r="P423" s="3">
        <v>168</v>
      </c>
      <c r="Q423" s="3">
        <v>309.5</v>
      </c>
      <c r="R423" s="3">
        <v>450.5</v>
      </c>
      <c r="S423" s="3">
        <v>589.5</v>
      </c>
      <c r="T423" s="3">
        <v>727.5</v>
      </c>
      <c r="U423" s="3">
        <v>865.5</v>
      </c>
      <c r="V423" t="s">
        <v>30</v>
      </c>
      <c r="W423" t="s">
        <v>2</v>
      </c>
      <c r="X423" t="s">
        <v>1</v>
      </c>
      <c r="Y423" t="s">
        <v>1</v>
      </c>
      <c r="Z423" t="s">
        <v>3452</v>
      </c>
      <c r="AA423">
        <v>138</v>
      </c>
      <c r="AB423" t="s">
        <v>6717</v>
      </c>
      <c r="AC423" s="4">
        <v>1789170</v>
      </c>
      <c r="AD423" s="5" t="s">
        <v>6677</v>
      </c>
      <c r="AE423" s="6">
        <v>9.375</v>
      </c>
    </row>
    <row r="424" spans="1:31" x14ac:dyDescent="0.25">
      <c r="A424">
        <v>123800</v>
      </c>
      <c r="B424" t="s">
        <v>27</v>
      </c>
      <c r="D424">
        <v>4</v>
      </c>
      <c r="E424" t="s">
        <v>3451</v>
      </c>
      <c r="F424" t="s">
        <v>3450</v>
      </c>
      <c r="G424" t="s">
        <v>3449</v>
      </c>
      <c r="H424" t="s">
        <v>3448</v>
      </c>
      <c r="I424" t="s">
        <v>3447</v>
      </c>
      <c r="J424">
        <v>19000</v>
      </c>
      <c r="K424" t="s">
        <v>7</v>
      </c>
      <c r="L424" t="s">
        <v>6</v>
      </c>
      <c r="M424" t="s">
        <v>5</v>
      </c>
      <c r="N424" t="s">
        <v>3446</v>
      </c>
      <c r="O424" t="s">
        <v>0</v>
      </c>
      <c r="P424" s="3">
        <v>155</v>
      </c>
      <c r="Q424" s="3">
        <v>296</v>
      </c>
      <c r="R424" s="3">
        <v>434</v>
      </c>
      <c r="S424" s="3">
        <v>572</v>
      </c>
      <c r="T424" s="3">
        <v>710</v>
      </c>
      <c r="U424" s="3">
        <v>848</v>
      </c>
      <c r="V424" t="s">
        <v>46</v>
      </c>
      <c r="W424" t="s">
        <v>2</v>
      </c>
      <c r="X424" t="s">
        <v>1</v>
      </c>
      <c r="Y424" t="s">
        <v>1</v>
      </c>
      <c r="Z424" t="s">
        <v>0</v>
      </c>
      <c r="AA424">
        <v>138</v>
      </c>
      <c r="AB424" t="s">
        <v>6717</v>
      </c>
      <c r="AC424" s="4">
        <v>2622000</v>
      </c>
      <c r="AD424" s="5" t="s">
        <v>6677</v>
      </c>
      <c r="AE424" s="6">
        <v>5</v>
      </c>
    </row>
    <row r="425" spans="1:31" x14ac:dyDescent="0.25">
      <c r="A425">
        <v>125091</v>
      </c>
      <c r="B425" t="s">
        <v>27</v>
      </c>
      <c r="C425" t="s">
        <v>99</v>
      </c>
      <c r="D425">
        <v>4</v>
      </c>
      <c r="E425" t="s">
        <v>3438</v>
      </c>
      <c r="F425" t="s">
        <v>3437</v>
      </c>
      <c r="G425" t="s">
        <v>3436</v>
      </c>
      <c r="H425" t="s">
        <v>3435</v>
      </c>
      <c r="I425" t="s">
        <v>3434</v>
      </c>
      <c r="J425">
        <v>11557</v>
      </c>
      <c r="K425" t="s">
        <v>7</v>
      </c>
      <c r="L425" t="s">
        <v>6</v>
      </c>
      <c r="M425" t="s">
        <v>5</v>
      </c>
      <c r="N425" t="s">
        <v>3433</v>
      </c>
      <c r="O425" t="s">
        <v>0</v>
      </c>
      <c r="P425" s="3">
        <v>148.5</v>
      </c>
      <c r="Q425" s="3">
        <v>287</v>
      </c>
      <c r="R425" s="3">
        <v>425</v>
      </c>
      <c r="S425" s="3">
        <v>563</v>
      </c>
      <c r="T425" s="3">
        <v>701</v>
      </c>
      <c r="U425" s="3">
        <v>839</v>
      </c>
      <c r="V425" t="s">
        <v>30</v>
      </c>
      <c r="W425" t="s">
        <v>2</v>
      </c>
      <c r="X425" t="s">
        <v>39</v>
      </c>
      <c r="Y425" t="s">
        <v>39</v>
      </c>
      <c r="Z425" t="s">
        <v>0</v>
      </c>
      <c r="AA425">
        <v>138</v>
      </c>
      <c r="AB425" t="s">
        <v>6717</v>
      </c>
      <c r="AC425" s="4">
        <v>1594866</v>
      </c>
      <c r="AD425" s="5" t="s">
        <v>6677</v>
      </c>
      <c r="AE425" s="6">
        <v>2.75</v>
      </c>
    </row>
    <row r="426" spans="1:31" x14ac:dyDescent="0.25">
      <c r="A426">
        <v>125499</v>
      </c>
      <c r="B426" t="s">
        <v>27</v>
      </c>
      <c r="C426" t="s">
        <v>99</v>
      </c>
      <c r="D426">
        <v>4</v>
      </c>
      <c r="E426" t="s">
        <v>3432</v>
      </c>
      <c r="F426" t="s">
        <v>3431</v>
      </c>
      <c r="G426" t="s">
        <v>3430</v>
      </c>
      <c r="H426" t="s">
        <v>3429</v>
      </c>
      <c r="I426" t="s">
        <v>3428</v>
      </c>
      <c r="J426">
        <v>9062</v>
      </c>
      <c r="K426" t="s">
        <v>7</v>
      </c>
      <c r="L426" t="s">
        <v>6</v>
      </c>
      <c r="M426" t="s">
        <v>5</v>
      </c>
      <c r="N426" t="s">
        <v>3427</v>
      </c>
      <c r="O426" t="s">
        <v>0</v>
      </c>
      <c r="P426" s="3">
        <v>179</v>
      </c>
      <c r="Q426" s="3">
        <v>317</v>
      </c>
      <c r="R426" s="3">
        <v>455</v>
      </c>
      <c r="S426" s="3">
        <v>593</v>
      </c>
      <c r="T426" s="3">
        <v>731</v>
      </c>
      <c r="U426" s="3">
        <v>869</v>
      </c>
      <c r="V426" t="s">
        <v>30</v>
      </c>
      <c r="W426" t="s">
        <v>2</v>
      </c>
      <c r="X426" t="s">
        <v>1</v>
      </c>
      <c r="Y426" t="s">
        <v>1</v>
      </c>
      <c r="Z426" t="s">
        <v>3426</v>
      </c>
      <c r="AA426">
        <v>138</v>
      </c>
      <c r="AB426" t="s">
        <v>6717</v>
      </c>
      <c r="AC426" s="4">
        <v>1250556</v>
      </c>
      <c r="AD426" s="5" t="s">
        <v>6677</v>
      </c>
      <c r="AE426" s="6">
        <v>10.25</v>
      </c>
    </row>
    <row r="427" spans="1:31" x14ac:dyDescent="0.25">
      <c r="A427">
        <v>444219</v>
      </c>
      <c r="B427" t="s">
        <v>27</v>
      </c>
      <c r="C427" t="s">
        <v>99</v>
      </c>
      <c r="D427">
        <v>4</v>
      </c>
      <c r="E427" t="s">
        <v>156</v>
      </c>
      <c r="F427" t="s">
        <v>155</v>
      </c>
      <c r="G427" t="s">
        <v>154</v>
      </c>
      <c r="H427" t="s">
        <v>153</v>
      </c>
      <c r="I427" t="s">
        <v>152</v>
      </c>
      <c r="J427">
        <v>7942</v>
      </c>
      <c r="K427" t="s">
        <v>7</v>
      </c>
      <c r="L427" t="s">
        <v>6</v>
      </c>
      <c r="M427" t="s">
        <v>5</v>
      </c>
      <c r="N427" t="s">
        <v>151</v>
      </c>
      <c r="O427" t="s">
        <v>0</v>
      </c>
      <c r="P427" s="3">
        <v>138</v>
      </c>
      <c r="Q427" s="3">
        <v>276</v>
      </c>
      <c r="R427" s="3">
        <v>414</v>
      </c>
      <c r="S427" s="3">
        <v>552</v>
      </c>
      <c r="T427" s="3">
        <v>690</v>
      </c>
      <c r="U427" s="3">
        <v>828</v>
      </c>
      <c r="V427" t="s">
        <v>46</v>
      </c>
      <c r="W427" t="s">
        <v>2</v>
      </c>
      <c r="X427" t="s">
        <v>1</v>
      </c>
      <c r="Y427" t="s">
        <v>1</v>
      </c>
      <c r="Z427" t="s">
        <v>0</v>
      </c>
      <c r="AA427">
        <v>138</v>
      </c>
      <c r="AB427" t="s">
        <v>6717</v>
      </c>
      <c r="AC427" s="4">
        <v>1095996</v>
      </c>
      <c r="AD427" s="5" t="s">
        <v>6677</v>
      </c>
      <c r="AE427" s="6">
        <v>0</v>
      </c>
    </row>
    <row r="428" spans="1:31" x14ac:dyDescent="0.25">
      <c r="A428">
        <v>460464</v>
      </c>
      <c r="B428" t="s">
        <v>27</v>
      </c>
      <c r="C428" t="s">
        <v>99</v>
      </c>
      <c r="D428">
        <v>4</v>
      </c>
      <c r="E428" t="s">
        <v>98</v>
      </c>
      <c r="F428" t="s">
        <v>97</v>
      </c>
      <c r="G428" t="s">
        <v>96</v>
      </c>
      <c r="H428" t="s">
        <v>95</v>
      </c>
      <c r="I428" t="s">
        <v>94</v>
      </c>
      <c r="J428">
        <v>9304</v>
      </c>
      <c r="K428" t="s">
        <v>7</v>
      </c>
      <c r="L428" t="s">
        <v>6</v>
      </c>
      <c r="M428" t="s">
        <v>5</v>
      </c>
      <c r="N428" t="s">
        <v>93</v>
      </c>
      <c r="O428" t="s">
        <v>0</v>
      </c>
      <c r="P428" s="3">
        <v>156</v>
      </c>
      <c r="Q428" s="3">
        <v>294</v>
      </c>
      <c r="R428" s="3">
        <v>432</v>
      </c>
      <c r="S428" s="3">
        <v>570</v>
      </c>
      <c r="T428" s="3">
        <v>708</v>
      </c>
      <c r="U428" s="3">
        <v>846</v>
      </c>
      <c r="V428" t="s">
        <v>30</v>
      </c>
      <c r="W428" t="s">
        <v>2</v>
      </c>
      <c r="X428" t="s">
        <v>39</v>
      </c>
      <c r="Y428" t="s">
        <v>39</v>
      </c>
      <c r="Z428" t="s">
        <v>0</v>
      </c>
      <c r="AA428">
        <v>138</v>
      </c>
      <c r="AB428" t="s">
        <v>6717</v>
      </c>
      <c r="AC428" s="4">
        <v>1283952</v>
      </c>
      <c r="AD428" s="5" t="s">
        <v>6677</v>
      </c>
      <c r="AE428" s="6">
        <v>4.5</v>
      </c>
    </row>
    <row r="429" spans="1:31" x14ac:dyDescent="0.25">
      <c r="A429">
        <v>399212</v>
      </c>
      <c r="B429" t="s">
        <v>27</v>
      </c>
      <c r="C429" t="s">
        <v>99</v>
      </c>
      <c r="D429">
        <v>4</v>
      </c>
      <c r="E429" t="s">
        <v>4169</v>
      </c>
      <c r="F429" t="s">
        <v>3743</v>
      </c>
      <c r="G429" t="s">
        <v>4170</v>
      </c>
      <c r="H429" t="s">
        <v>4171</v>
      </c>
      <c r="I429" t="s">
        <v>4172</v>
      </c>
      <c r="J429">
        <v>11202</v>
      </c>
      <c r="K429" t="s">
        <v>7</v>
      </c>
      <c r="L429" t="s">
        <v>6</v>
      </c>
      <c r="M429" t="s">
        <v>5</v>
      </c>
      <c r="N429" t="s">
        <v>4173</v>
      </c>
      <c r="O429" t="s">
        <v>0</v>
      </c>
      <c r="P429" s="3">
        <v>157</v>
      </c>
      <c r="Q429" s="3">
        <v>295</v>
      </c>
      <c r="R429" s="3">
        <v>433</v>
      </c>
      <c r="S429" s="3">
        <v>571</v>
      </c>
      <c r="T429" s="3">
        <v>709</v>
      </c>
      <c r="U429" s="3">
        <v>847</v>
      </c>
      <c r="V429" t="s">
        <v>46</v>
      </c>
      <c r="W429" t="s">
        <v>866</v>
      </c>
      <c r="X429" t="s">
        <v>1</v>
      </c>
      <c r="Y429" t="s">
        <v>1</v>
      </c>
      <c r="Z429" t="s">
        <v>0</v>
      </c>
      <c r="AA429">
        <v>138</v>
      </c>
      <c r="AB429" t="s">
        <v>6717</v>
      </c>
      <c r="AC429" s="4">
        <v>1545876</v>
      </c>
      <c r="AD429" s="5" t="s">
        <v>6677</v>
      </c>
      <c r="AE429" s="6">
        <v>4.75</v>
      </c>
    </row>
    <row r="430" spans="1:31" x14ac:dyDescent="0.25">
      <c r="A430">
        <v>448594</v>
      </c>
      <c r="B430" t="s">
        <v>27</v>
      </c>
      <c r="C430" t="s">
        <v>99</v>
      </c>
      <c r="D430">
        <v>4</v>
      </c>
      <c r="E430" t="s">
        <v>4297</v>
      </c>
      <c r="F430" t="s">
        <v>4298</v>
      </c>
      <c r="G430" t="s">
        <v>4299</v>
      </c>
      <c r="H430" t="s">
        <v>4299</v>
      </c>
      <c r="I430" t="s">
        <v>4299</v>
      </c>
      <c r="J430">
        <v>3976</v>
      </c>
      <c r="K430" t="s">
        <v>7</v>
      </c>
      <c r="L430" t="s">
        <v>6</v>
      </c>
      <c r="M430" t="s">
        <v>5</v>
      </c>
      <c r="N430" t="s">
        <v>4300</v>
      </c>
      <c r="O430" t="s">
        <v>0</v>
      </c>
      <c r="P430" s="3">
        <v>138</v>
      </c>
      <c r="Q430" s="3">
        <v>276</v>
      </c>
      <c r="R430" s="3">
        <v>414</v>
      </c>
      <c r="S430" s="3">
        <v>552</v>
      </c>
      <c r="T430" s="3">
        <v>690</v>
      </c>
      <c r="U430" s="3">
        <v>828</v>
      </c>
      <c r="V430" t="s">
        <v>30</v>
      </c>
      <c r="W430" t="s">
        <v>866</v>
      </c>
      <c r="X430" t="s">
        <v>39</v>
      </c>
      <c r="Y430" t="s">
        <v>39</v>
      </c>
      <c r="Z430" t="s">
        <v>0</v>
      </c>
      <c r="AA430">
        <v>138</v>
      </c>
      <c r="AB430" t="s">
        <v>6717</v>
      </c>
      <c r="AC430" s="4">
        <v>548688</v>
      </c>
      <c r="AD430" s="5" t="s">
        <v>6677</v>
      </c>
      <c r="AE430" s="6">
        <v>0</v>
      </c>
    </row>
    <row r="431" spans="1:31" x14ac:dyDescent="0.25">
      <c r="A431">
        <v>460394</v>
      </c>
      <c r="B431" t="s">
        <v>27</v>
      </c>
      <c r="C431" t="s">
        <v>99</v>
      </c>
      <c r="D431">
        <v>4</v>
      </c>
      <c r="E431" t="s">
        <v>4434</v>
      </c>
      <c r="F431" t="s">
        <v>4435</v>
      </c>
      <c r="G431" t="s">
        <v>4436</v>
      </c>
      <c r="H431" t="s">
        <v>4437</v>
      </c>
      <c r="I431" t="s">
        <v>4438</v>
      </c>
      <c r="J431">
        <v>8731</v>
      </c>
      <c r="K431" t="s">
        <v>7</v>
      </c>
      <c r="L431" t="s">
        <v>6</v>
      </c>
      <c r="M431" t="s">
        <v>5</v>
      </c>
      <c r="N431" t="s">
        <v>4439</v>
      </c>
      <c r="O431" t="s">
        <v>0</v>
      </c>
      <c r="P431" s="3">
        <v>176</v>
      </c>
      <c r="Q431" s="3">
        <v>314</v>
      </c>
      <c r="R431" s="3">
        <v>452</v>
      </c>
      <c r="S431" s="3">
        <v>590</v>
      </c>
      <c r="T431" s="3">
        <v>728</v>
      </c>
      <c r="U431" s="3">
        <v>866</v>
      </c>
      <c r="V431" t="s">
        <v>30</v>
      </c>
      <c r="W431" t="s">
        <v>866</v>
      </c>
      <c r="X431" t="s">
        <v>39</v>
      </c>
      <c r="Y431" t="s">
        <v>39</v>
      </c>
      <c r="Z431" t="s">
        <v>0</v>
      </c>
      <c r="AA431">
        <v>138</v>
      </c>
      <c r="AB431" t="s">
        <v>6717</v>
      </c>
      <c r="AC431" s="4">
        <v>1204878</v>
      </c>
      <c r="AD431" s="5" t="s">
        <v>6677</v>
      </c>
      <c r="AE431" s="6">
        <v>9.5</v>
      </c>
    </row>
    <row r="432" spans="1:31" x14ac:dyDescent="0.25">
      <c r="A432">
        <v>112190</v>
      </c>
      <c r="B432" t="s">
        <v>27</v>
      </c>
      <c r="D432">
        <v>4</v>
      </c>
      <c r="E432" t="s">
        <v>4664</v>
      </c>
      <c r="F432" t="s">
        <v>3513</v>
      </c>
      <c r="G432" t="s">
        <v>4665</v>
      </c>
      <c r="H432" t="s">
        <v>4666</v>
      </c>
      <c r="I432" t="s">
        <v>4667</v>
      </c>
      <c r="J432">
        <v>23610</v>
      </c>
      <c r="K432" t="s">
        <v>7</v>
      </c>
      <c r="L432" t="s">
        <v>6</v>
      </c>
      <c r="M432" t="s">
        <v>5</v>
      </c>
      <c r="N432" t="s">
        <v>4668</v>
      </c>
      <c r="O432" t="s">
        <v>0</v>
      </c>
      <c r="P432" s="3">
        <v>155</v>
      </c>
      <c r="Q432" s="3">
        <v>293</v>
      </c>
      <c r="R432" s="3">
        <v>431</v>
      </c>
      <c r="S432" s="3">
        <v>569</v>
      </c>
      <c r="T432" s="3">
        <v>707</v>
      </c>
      <c r="U432" s="3">
        <v>843</v>
      </c>
      <c r="V432" t="s">
        <v>46</v>
      </c>
      <c r="W432" t="s">
        <v>866</v>
      </c>
      <c r="X432" t="s">
        <v>1</v>
      </c>
      <c r="Y432" t="s">
        <v>1</v>
      </c>
      <c r="Z432" t="s">
        <v>0</v>
      </c>
      <c r="AA432">
        <v>138</v>
      </c>
      <c r="AB432" t="s">
        <v>6717</v>
      </c>
      <c r="AC432" s="4">
        <v>3258180</v>
      </c>
      <c r="AD432" s="5" t="s">
        <v>6677</v>
      </c>
      <c r="AE432" s="6">
        <v>4.25</v>
      </c>
    </row>
    <row r="433" spans="1:31" x14ac:dyDescent="0.25">
      <c r="A433">
        <v>112385</v>
      </c>
      <c r="B433" t="s">
        <v>27</v>
      </c>
      <c r="C433" t="s">
        <v>99</v>
      </c>
      <c r="D433">
        <v>4</v>
      </c>
      <c r="E433" t="s">
        <v>4676</v>
      </c>
      <c r="F433" t="s">
        <v>4677</v>
      </c>
      <c r="G433" t="s">
        <v>4678</v>
      </c>
      <c r="H433" t="s">
        <v>4679</v>
      </c>
      <c r="I433" t="s">
        <v>4680</v>
      </c>
      <c r="J433">
        <v>11313</v>
      </c>
      <c r="K433" t="s">
        <v>7</v>
      </c>
      <c r="L433" t="s">
        <v>6</v>
      </c>
      <c r="M433" t="s">
        <v>5</v>
      </c>
      <c r="N433" t="s">
        <v>4681</v>
      </c>
      <c r="O433" t="s">
        <v>0</v>
      </c>
      <c r="P433" s="3">
        <v>154</v>
      </c>
      <c r="Q433" s="3">
        <v>292</v>
      </c>
      <c r="R433" s="3">
        <v>430</v>
      </c>
      <c r="S433" s="3">
        <v>568</v>
      </c>
      <c r="T433" s="3">
        <v>706</v>
      </c>
      <c r="U433" s="3">
        <v>844</v>
      </c>
      <c r="V433" t="s">
        <v>46</v>
      </c>
      <c r="W433" t="s">
        <v>866</v>
      </c>
      <c r="X433" t="s">
        <v>1</v>
      </c>
      <c r="Y433" t="s">
        <v>1</v>
      </c>
      <c r="Z433" t="s">
        <v>0</v>
      </c>
      <c r="AA433">
        <v>138</v>
      </c>
      <c r="AB433" t="s">
        <v>6717</v>
      </c>
      <c r="AC433" s="4">
        <v>1561194</v>
      </c>
      <c r="AD433" s="5" t="s">
        <v>6677</v>
      </c>
      <c r="AE433" s="6">
        <v>4</v>
      </c>
    </row>
    <row r="434" spans="1:31" x14ac:dyDescent="0.25">
      <c r="A434">
        <v>113218</v>
      </c>
      <c r="B434" t="s">
        <v>27</v>
      </c>
      <c r="C434" t="s">
        <v>99</v>
      </c>
      <c r="D434">
        <v>4</v>
      </c>
      <c r="E434" t="s">
        <v>4687</v>
      </c>
      <c r="F434" t="s">
        <v>4688</v>
      </c>
      <c r="G434" t="s">
        <v>4689</v>
      </c>
      <c r="H434" t="s">
        <v>4690</v>
      </c>
      <c r="I434" t="s">
        <v>4691</v>
      </c>
      <c r="J434">
        <v>8644</v>
      </c>
      <c r="K434" t="s">
        <v>7</v>
      </c>
      <c r="L434" t="s">
        <v>6</v>
      </c>
      <c r="M434" t="s">
        <v>5</v>
      </c>
      <c r="N434" t="s">
        <v>4692</v>
      </c>
      <c r="O434" t="s">
        <v>0</v>
      </c>
      <c r="P434" s="3">
        <v>158</v>
      </c>
      <c r="Q434" s="3">
        <v>300</v>
      </c>
      <c r="R434" s="3">
        <v>438</v>
      </c>
      <c r="S434" s="3">
        <v>576</v>
      </c>
      <c r="T434" s="3">
        <v>714</v>
      </c>
      <c r="U434" s="3">
        <v>852</v>
      </c>
      <c r="V434" t="s">
        <v>46</v>
      </c>
      <c r="W434" t="s">
        <v>866</v>
      </c>
      <c r="X434" t="s">
        <v>1</v>
      </c>
      <c r="Y434" t="s">
        <v>1</v>
      </c>
      <c r="Z434" t="s">
        <v>0</v>
      </c>
      <c r="AA434">
        <v>138</v>
      </c>
      <c r="AB434" t="s">
        <v>6717</v>
      </c>
      <c r="AC434" s="4">
        <v>1192872</v>
      </c>
      <c r="AD434" s="5" t="s">
        <v>6677</v>
      </c>
      <c r="AE434" s="6">
        <v>6</v>
      </c>
    </row>
    <row r="435" spans="1:31" x14ac:dyDescent="0.25">
      <c r="A435">
        <v>114859</v>
      </c>
      <c r="B435" t="s">
        <v>27</v>
      </c>
      <c r="C435" t="s">
        <v>99</v>
      </c>
      <c r="D435">
        <v>4</v>
      </c>
      <c r="E435" t="s">
        <v>4710</v>
      </c>
      <c r="F435" t="s">
        <v>4629</v>
      </c>
      <c r="G435" t="s">
        <v>4711</v>
      </c>
      <c r="H435" t="s">
        <v>4712</v>
      </c>
      <c r="I435" t="s">
        <v>4713</v>
      </c>
      <c r="J435">
        <v>25051</v>
      </c>
      <c r="K435" t="s">
        <v>7</v>
      </c>
      <c r="L435" t="s">
        <v>6</v>
      </c>
      <c r="M435" t="s">
        <v>5</v>
      </c>
      <c r="N435" t="s">
        <v>4714</v>
      </c>
      <c r="O435" t="s">
        <v>0</v>
      </c>
      <c r="P435" s="3">
        <v>157</v>
      </c>
      <c r="Q435" s="3">
        <v>295</v>
      </c>
      <c r="R435" s="3">
        <v>433</v>
      </c>
      <c r="S435" s="3">
        <v>571</v>
      </c>
      <c r="T435" s="3">
        <v>709</v>
      </c>
      <c r="U435" s="3">
        <v>847</v>
      </c>
      <c r="V435" t="s">
        <v>46</v>
      </c>
      <c r="W435" t="s">
        <v>866</v>
      </c>
      <c r="X435" t="s">
        <v>1</v>
      </c>
      <c r="Y435" t="s">
        <v>1</v>
      </c>
      <c r="Z435" t="s">
        <v>0</v>
      </c>
      <c r="AA435">
        <v>138</v>
      </c>
      <c r="AB435" t="s">
        <v>6717</v>
      </c>
      <c r="AC435" s="4">
        <v>3457038</v>
      </c>
      <c r="AD435" s="5" t="s">
        <v>6677</v>
      </c>
      <c r="AE435" s="6">
        <v>4.75</v>
      </c>
    </row>
    <row r="436" spans="1:31" x14ac:dyDescent="0.25">
      <c r="A436">
        <v>114938</v>
      </c>
      <c r="B436" t="s">
        <v>27</v>
      </c>
      <c r="D436">
        <v>4</v>
      </c>
      <c r="E436" t="s">
        <v>4728</v>
      </c>
      <c r="F436" t="s">
        <v>4729</v>
      </c>
      <c r="G436" t="s">
        <v>4730</v>
      </c>
      <c r="H436" t="s">
        <v>4731</v>
      </c>
      <c r="I436" t="s">
        <v>4732</v>
      </c>
      <c r="J436">
        <v>5531</v>
      </c>
      <c r="K436" t="s">
        <v>7</v>
      </c>
      <c r="L436" t="s">
        <v>6</v>
      </c>
      <c r="M436" t="s">
        <v>5</v>
      </c>
      <c r="N436" t="s">
        <v>4733</v>
      </c>
      <c r="O436" t="s">
        <v>0</v>
      </c>
      <c r="P436" s="3">
        <v>167</v>
      </c>
      <c r="Q436" s="3">
        <v>307</v>
      </c>
      <c r="R436" s="3">
        <v>445</v>
      </c>
      <c r="S436" s="3">
        <v>583</v>
      </c>
      <c r="T436" s="3">
        <v>721</v>
      </c>
      <c r="U436" s="3">
        <v>859</v>
      </c>
      <c r="V436" t="s">
        <v>46</v>
      </c>
      <c r="W436" t="s">
        <v>866</v>
      </c>
      <c r="X436" t="s">
        <v>1</v>
      </c>
      <c r="Y436" t="s">
        <v>1</v>
      </c>
      <c r="Z436" t="s">
        <v>0</v>
      </c>
      <c r="AA436">
        <v>138</v>
      </c>
      <c r="AB436" t="s">
        <v>6717</v>
      </c>
      <c r="AC436" s="4">
        <v>763278</v>
      </c>
      <c r="AD436" s="5" t="s">
        <v>6677</v>
      </c>
      <c r="AE436" s="6">
        <v>7.75</v>
      </c>
    </row>
    <row r="437" spans="1:31" x14ac:dyDescent="0.25">
      <c r="A437">
        <v>115296</v>
      </c>
      <c r="B437" t="s">
        <v>27</v>
      </c>
      <c r="C437" t="s">
        <v>99</v>
      </c>
      <c r="D437">
        <v>4</v>
      </c>
      <c r="E437" t="s">
        <v>4734</v>
      </c>
      <c r="F437" t="s">
        <v>4688</v>
      </c>
      <c r="G437" t="s">
        <v>4735</v>
      </c>
      <c r="H437" t="s">
        <v>4736</v>
      </c>
      <c r="I437" t="s">
        <v>4737</v>
      </c>
      <c r="J437">
        <v>18040</v>
      </c>
      <c r="K437" t="s">
        <v>7</v>
      </c>
      <c r="L437" t="s">
        <v>6</v>
      </c>
      <c r="M437" t="s">
        <v>5</v>
      </c>
      <c r="N437" t="s">
        <v>4738</v>
      </c>
      <c r="O437" t="s">
        <v>0</v>
      </c>
      <c r="P437" s="3">
        <v>157</v>
      </c>
      <c r="Q437" s="3">
        <v>295</v>
      </c>
      <c r="R437" s="3">
        <v>433</v>
      </c>
      <c r="S437" s="3">
        <v>571</v>
      </c>
      <c r="T437" s="3">
        <v>709</v>
      </c>
      <c r="U437" s="3">
        <v>847</v>
      </c>
      <c r="V437" t="s">
        <v>46</v>
      </c>
      <c r="W437" t="s">
        <v>866</v>
      </c>
      <c r="X437" t="s">
        <v>1</v>
      </c>
      <c r="Y437" t="s">
        <v>1</v>
      </c>
      <c r="Z437" t="s">
        <v>0</v>
      </c>
      <c r="AA437">
        <v>138</v>
      </c>
      <c r="AB437" t="s">
        <v>6717</v>
      </c>
      <c r="AC437" s="4">
        <v>2489520</v>
      </c>
      <c r="AD437" s="5" t="s">
        <v>6677</v>
      </c>
      <c r="AE437" s="6">
        <v>4.75</v>
      </c>
    </row>
    <row r="438" spans="1:31" x14ac:dyDescent="0.25">
      <c r="A438">
        <v>117690</v>
      </c>
      <c r="B438" t="s">
        <v>27</v>
      </c>
      <c r="C438" t="s">
        <v>3599</v>
      </c>
      <c r="D438">
        <v>4</v>
      </c>
      <c r="E438" t="s">
        <v>4746</v>
      </c>
      <c r="F438" t="s">
        <v>1559</v>
      </c>
      <c r="G438" t="s">
        <v>4747</v>
      </c>
      <c r="H438" t="s">
        <v>4748</v>
      </c>
      <c r="I438" t="s">
        <v>4749</v>
      </c>
      <c r="J438">
        <v>10145</v>
      </c>
      <c r="K438" t="s">
        <v>7</v>
      </c>
      <c r="L438" t="s">
        <v>6</v>
      </c>
      <c r="M438" t="s">
        <v>5</v>
      </c>
      <c r="N438" t="s">
        <v>4750</v>
      </c>
      <c r="O438" t="s">
        <v>0</v>
      </c>
      <c r="P438" s="3">
        <v>150</v>
      </c>
      <c r="Q438" s="3">
        <v>288</v>
      </c>
      <c r="R438" s="3">
        <v>426</v>
      </c>
      <c r="S438" s="3">
        <v>564</v>
      </c>
      <c r="T438" s="3">
        <v>702</v>
      </c>
      <c r="U438" s="3">
        <v>840</v>
      </c>
      <c r="V438" t="s">
        <v>30</v>
      </c>
      <c r="W438" t="s">
        <v>866</v>
      </c>
      <c r="X438" t="s">
        <v>39</v>
      </c>
      <c r="Y438" t="s">
        <v>39</v>
      </c>
      <c r="Z438" t="s">
        <v>0</v>
      </c>
      <c r="AA438">
        <v>138</v>
      </c>
      <c r="AB438" t="s">
        <v>6717</v>
      </c>
      <c r="AC438" s="4">
        <v>1400010</v>
      </c>
      <c r="AD438" s="5" t="s">
        <v>6677</v>
      </c>
      <c r="AE438" s="6">
        <v>3</v>
      </c>
    </row>
    <row r="439" spans="1:31" x14ac:dyDescent="0.25">
      <c r="A439">
        <v>117706</v>
      </c>
      <c r="B439" t="s">
        <v>27</v>
      </c>
      <c r="C439" t="s">
        <v>99</v>
      </c>
      <c r="D439">
        <v>4</v>
      </c>
      <c r="E439" t="s">
        <v>4758</v>
      </c>
      <c r="F439" t="s">
        <v>4759</v>
      </c>
      <c r="G439" t="s">
        <v>4760</v>
      </c>
      <c r="H439" t="s">
        <v>4761</v>
      </c>
      <c r="I439" t="s">
        <v>4762</v>
      </c>
      <c r="J439">
        <v>21034</v>
      </c>
      <c r="K439" t="s">
        <v>7</v>
      </c>
      <c r="L439" t="s">
        <v>6</v>
      </c>
      <c r="M439" t="s">
        <v>5</v>
      </c>
      <c r="N439" t="s">
        <v>4763</v>
      </c>
      <c r="O439" t="s">
        <v>0</v>
      </c>
      <c r="P439" s="3">
        <v>184</v>
      </c>
      <c r="Q439" s="3">
        <v>322</v>
      </c>
      <c r="R439" s="3">
        <v>460</v>
      </c>
      <c r="S439" s="3">
        <v>598</v>
      </c>
      <c r="T439" s="3">
        <v>736</v>
      </c>
      <c r="U439" s="3">
        <v>874</v>
      </c>
      <c r="V439" t="s">
        <v>46</v>
      </c>
      <c r="W439" t="s">
        <v>866</v>
      </c>
      <c r="X439" t="s">
        <v>1</v>
      </c>
      <c r="Y439" t="s">
        <v>1</v>
      </c>
      <c r="Z439" t="s">
        <v>0</v>
      </c>
      <c r="AA439">
        <v>138</v>
      </c>
      <c r="AB439" t="s">
        <v>6717</v>
      </c>
      <c r="AC439" s="4">
        <v>2902692</v>
      </c>
      <c r="AD439" s="5" t="s">
        <v>6677</v>
      </c>
      <c r="AE439" s="6">
        <v>11.5</v>
      </c>
    </row>
    <row r="440" spans="1:31" x14ac:dyDescent="0.25">
      <c r="A440">
        <v>117724</v>
      </c>
      <c r="B440" t="s">
        <v>27</v>
      </c>
      <c r="C440" t="s">
        <v>3599</v>
      </c>
      <c r="D440">
        <v>4</v>
      </c>
      <c r="E440" t="s">
        <v>4782</v>
      </c>
      <c r="F440" t="s">
        <v>3444</v>
      </c>
      <c r="G440" t="s">
        <v>4783</v>
      </c>
      <c r="H440" t="s">
        <v>4784</v>
      </c>
      <c r="I440" t="s">
        <v>4785</v>
      </c>
      <c r="J440">
        <v>14688</v>
      </c>
      <c r="K440" t="s">
        <v>7</v>
      </c>
      <c r="L440" t="s">
        <v>6</v>
      </c>
      <c r="M440" t="s">
        <v>5</v>
      </c>
      <c r="N440" t="s">
        <v>4786</v>
      </c>
      <c r="O440" t="s">
        <v>0</v>
      </c>
      <c r="P440" s="3">
        <v>204</v>
      </c>
      <c r="Q440" s="3">
        <v>342</v>
      </c>
      <c r="R440" s="3">
        <v>480</v>
      </c>
      <c r="S440" s="3">
        <v>618</v>
      </c>
      <c r="T440" s="3">
        <v>756</v>
      </c>
      <c r="U440" s="3">
        <v>894</v>
      </c>
      <c r="V440" t="s">
        <v>46</v>
      </c>
      <c r="W440" t="s">
        <v>866</v>
      </c>
      <c r="X440" t="s">
        <v>1</v>
      </c>
      <c r="Y440" t="s">
        <v>1</v>
      </c>
      <c r="Z440" t="s">
        <v>4787</v>
      </c>
      <c r="AA440">
        <v>138</v>
      </c>
      <c r="AB440" t="s">
        <v>6717</v>
      </c>
      <c r="AC440" s="4">
        <v>2026944</v>
      </c>
      <c r="AD440" s="5" t="s">
        <v>6677</v>
      </c>
      <c r="AE440" s="6">
        <v>16.5</v>
      </c>
    </row>
    <row r="441" spans="1:31" x14ac:dyDescent="0.25">
      <c r="A441">
        <v>117788</v>
      </c>
      <c r="B441" t="s">
        <v>27</v>
      </c>
      <c r="C441" t="s">
        <v>3599</v>
      </c>
      <c r="D441">
        <v>4</v>
      </c>
      <c r="E441" t="s">
        <v>4788</v>
      </c>
      <c r="F441" t="s">
        <v>3444</v>
      </c>
      <c r="G441" t="s">
        <v>4789</v>
      </c>
      <c r="H441" t="s">
        <v>4790</v>
      </c>
      <c r="I441" t="s">
        <v>4791</v>
      </c>
      <c r="J441">
        <v>18756</v>
      </c>
      <c r="K441" t="s">
        <v>7</v>
      </c>
      <c r="L441" t="s">
        <v>6</v>
      </c>
      <c r="M441" t="s">
        <v>5</v>
      </c>
      <c r="N441" t="s">
        <v>4792</v>
      </c>
      <c r="O441" t="s">
        <v>0</v>
      </c>
      <c r="P441" s="3">
        <v>150</v>
      </c>
      <c r="Q441" s="3">
        <v>288</v>
      </c>
      <c r="R441" s="3">
        <v>426</v>
      </c>
      <c r="S441" s="3">
        <v>564</v>
      </c>
      <c r="T441" s="3">
        <v>702</v>
      </c>
      <c r="U441" s="3">
        <v>840</v>
      </c>
      <c r="V441" t="s">
        <v>46</v>
      </c>
      <c r="W441" t="s">
        <v>866</v>
      </c>
      <c r="X441" t="s">
        <v>1</v>
      </c>
      <c r="Y441" t="s">
        <v>1</v>
      </c>
      <c r="Z441" t="s">
        <v>0</v>
      </c>
      <c r="AA441">
        <v>138</v>
      </c>
      <c r="AB441" t="s">
        <v>6717</v>
      </c>
      <c r="AC441" s="4">
        <v>2588328</v>
      </c>
      <c r="AD441" s="5" t="s">
        <v>6677</v>
      </c>
      <c r="AE441" s="6">
        <v>3</v>
      </c>
    </row>
    <row r="442" spans="1:31" x14ac:dyDescent="0.25">
      <c r="A442">
        <v>117867</v>
      </c>
      <c r="B442" t="s">
        <v>27</v>
      </c>
      <c r="C442" t="s">
        <v>99</v>
      </c>
      <c r="D442">
        <v>4</v>
      </c>
      <c r="E442" t="s">
        <v>4798</v>
      </c>
      <c r="F442" t="s">
        <v>4799</v>
      </c>
      <c r="G442" t="s">
        <v>4800</v>
      </c>
      <c r="H442" t="s">
        <v>4801</v>
      </c>
      <c r="I442" t="s">
        <v>4802</v>
      </c>
      <c r="J442">
        <v>10191</v>
      </c>
      <c r="K442" t="s">
        <v>7</v>
      </c>
      <c r="L442" t="s">
        <v>6</v>
      </c>
      <c r="M442" t="s">
        <v>5</v>
      </c>
      <c r="N442" t="s">
        <v>4804</v>
      </c>
      <c r="O442" t="s">
        <v>0</v>
      </c>
      <c r="P442" s="3">
        <v>157</v>
      </c>
      <c r="Q442" s="3">
        <v>295</v>
      </c>
      <c r="R442" s="3">
        <v>433</v>
      </c>
      <c r="S442" s="3">
        <v>571</v>
      </c>
      <c r="T442" s="3">
        <v>709</v>
      </c>
      <c r="U442" s="3">
        <v>847</v>
      </c>
      <c r="V442" t="s">
        <v>46</v>
      </c>
      <c r="W442" t="s">
        <v>866</v>
      </c>
      <c r="X442" t="s">
        <v>1</v>
      </c>
      <c r="Y442" t="s">
        <v>1</v>
      </c>
      <c r="Z442" t="s">
        <v>4803</v>
      </c>
      <c r="AA442">
        <v>138</v>
      </c>
      <c r="AB442" t="s">
        <v>6717</v>
      </c>
      <c r="AC442" s="4">
        <v>1406358</v>
      </c>
      <c r="AD442" s="5" t="s">
        <v>6677</v>
      </c>
      <c r="AE442" s="6">
        <v>4.75</v>
      </c>
    </row>
    <row r="443" spans="1:31" x14ac:dyDescent="0.25">
      <c r="A443">
        <v>118347</v>
      </c>
      <c r="B443" t="s">
        <v>27</v>
      </c>
      <c r="C443" t="s">
        <v>99</v>
      </c>
      <c r="D443">
        <v>4</v>
      </c>
      <c r="E443" t="s">
        <v>4820</v>
      </c>
      <c r="F443" t="s">
        <v>4821</v>
      </c>
      <c r="G443" t="s">
        <v>4822</v>
      </c>
      <c r="H443" t="s">
        <v>4823</v>
      </c>
      <c r="I443" t="s">
        <v>4824</v>
      </c>
      <c r="J443">
        <v>5500</v>
      </c>
      <c r="K443" t="s">
        <v>7</v>
      </c>
      <c r="L443" t="s">
        <v>6</v>
      </c>
      <c r="M443" t="s">
        <v>5</v>
      </c>
      <c r="N443" t="s">
        <v>4825</v>
      </c>
      <c r="O443" t="s">
        <v>0</v>
      </c>
      <c r="P443" s="3">
        <v>166</v>
      </c>
      <c r="Q443" s="3">
        <v>313</v>
      </c>
      <c r="R443" s="3">
        <v>460</v>
      </c>
      <c r="S443" s="3">
        <v>606</v>
      </c>
      <c r="T443" s="3">
        <v>744</v>
      </c>
      <c r="U443" s="3">
        <v>882</v>
      </c>
      <c r="V443" t="s">
        <v>46</v>
      </c>
      <c r="W443" t="s">
        <v>866</v>
      </c>
      <c r="X443" t="s">
        <v>1</v>
      </c>
      <c r="Y443" t="s">
        <v>1</v>
      </c>
      <c r="Z443" t="s">
        <v>0</v>
      </c>
      <c r="AA443">
        <v>138</v>
      </c>
      <c r="AB443" t="s">
        <v>6717</v>
      </c>
      <c r="AC443" s="4">
        <v>759000</v>
      </c>
      <c r="AD443" s="5" t="s">
        <v>6677</v>
      </c>
      <c r="AE443" s="6">
        <v>13.5</v>
      </c>
    </row>
    <row r="444" spans="1:31" x14ac:dyDescent="0.25">
      <c r="A444">
        <v>118772</v>
      </c>
      <c r="B444" t="s">
        <v>27</v>
      </c>
      <c r="C444" t="s">
        <v>99</v>
      </c>
      <c r="D444">
        <v>4</v>
      </c>
      <c r="E444" t="s">
        <v>4831</v>
      </c>
      <c r="F444" t="s">
        <v>3534</v>
      </c>
      <c r="G444" t="s">
        <v>4832</v>
      </c>
      <c r="J444">
        <v>5989</v>
      </c>
      <c r="K444" t="s">
        <v>7</v>
      </c>
      <c r="L444" t="s">
        <v>6</v>
      </c>
      <c r="M444" t="s">
        <v>5</v>
      </c>
      <c r="N444" t="s">
        <v>3615</v>
      </c>
      <c r="O444" t="s">
        <v>0</v>
      </c>
      <c r="P444" s="3">
        <v>160</v>
      </c>
      <c r="Q444" s="3">
        <v>336</v>
      </c>
      <c r="R444" s="3">
        <v>474</v>
      </c>
      <c r="S444" s="3">
        <v>612</v>
      </c>
      <c r="T444" s="3">
        <v>750</v>
      </c>
      <c r="U444" s="3">
        <v>888</v>
      </c>
      <c r="V444" t="s">
        <v>46</v>
      </c>
      <c r="W444" t="s">
        <v>866</v>
      </c>
      <c r="X444" t="s">
        <v>1</v>
      </c>
      <c r="Y444" t="s">
        <v>1</v>
      </c>
      <c r="Z444" t="s">
        <v>0</v>
      </c>
      <c r="AA444">
        <v>138</v>
      </c>
      <c r="AB444" t="s">
        <v>6717</v>
      </c>
      <c r="AC444" s="4">
        <v>826482</v>
      </c>
      <c r="AD444" s="5" t="s">
        <v>6677</v>
      </c>
      <c r="AE444" s="6">
        <v>15</v>
      </c>
    </row>
    <row r="445" spans="1:31" x14ac:dyDescent="0.25">
      <c r="A445">
        <v>118912</v>
      </c>
      <c r="B445" t="s">
        <v>27</v>
      </c>
      <c r="D445">
        <v>4</v>
      </c>
      <c r="E445" t="s">
        <v>4833</v>
      </c>
      <c r="F445" t="s">
        <v>4834</v>
      </c>
      <c r="G445" t="s">
        <v>4835</v>
      </c>
      <c r="H445" t="s">
        <v>4836</v>
      </c>
      <c r="I445" t="s">
        <v>4837</v>
      </c>
      <c r="J445">
        <v>14687</v>
      </c>
      <c r="K445" t="s">
        <v>7</v>
      </c>
      <c r="L445" t="s">
        <v>6</v>
      </c>
      <c r="M445" t="s">
        <v>5</v>
      </c>
      <c r="N445" t="s">
        <v>4838</v>
      </c>
      <c r="O445" t="s">
        <v>0</v>
      </c>
      <c r="P445" s="3">
        <v>160</v>
      </c>
      <c r="Q445" s="3">
        <v>301</v>
      </c>
      <c r="R445" s="3">
        <v>442</v>
      </c>
      <c r="S445" s="3">
        <v>581</v>
      </c>
      <c r="T445" s="3">
        <v>719</v>
      </c>
      <c r="U445" s="3">
        <v>857</v>
      </c>
      <c r="V445" t="s">
        <v>46</v>
      </c>
      <c r="W445" t="s">
        <v>866</v>
      </c>
      <c r="X445" t="s">
        <v>1</v>
      </c>
      <c r="Y445" t="s">
        <v>1</v>
      </c>
      <c r="Z445" t="s">
        <v>0</v>
      </c>
      <c r="AA445">
        <v>138</v>
      </c>
      <c r="AB445" t="s">
        <v>6717</v>
      </c>
      <c r="AC445" s="4">
        <v>2026806</v>
      </c>
      <c r="AD445" s="5" t="s">
        <v>6677</v>
      </c>
      <c r="AE445" s="6">
        <v>7.25</v>
      </c>
    </row>
    <row r="446" spans="1:31" x14ac:dyDescent="0.25">
      <c r="A446">
        <v>118930</v>
      </c>
      <c r="B446" t="s">
        <v>27</v>
      </c>
      <c r="C446" t="s">
        <v>99</v>
      </c>
      <c r="D446">
        <v>4</v>
      </c>
      <c r="E446" t="s">
        <v>4845</v>
      </c>
      <c r="F446" t="s">
        <v>4846</v>
      </c>
      <c r="G446" t="s">
        <v>4847</v>
      </c>
      <c r="H446" t="s">
        <v>4848</v>
      </c>
      <c r="I446" t="s">
        <v>4849</v>
      </c>
      <c r="J446">
        <v>8435</v>
      </c>
      <c r="K446" t="s">
        <v>7</v>
      </c>
      <c r="L446" t="s">
        <v>6</v>
      </c>
      <c r="M446" t="s">
        <v>5</v>
      </c>
      <c r="N446" t="s">
        <v>4850</v>
      </c>
      <c r="O446" t="s">
        <v>0</v>
      </c>
      <c r="P446" s="3">
        <v>168</v>
      </c>
      <c r="Q446" s="3">
        <v>308</v>
      </c>
      <c r="R446" s="3">
        <v>446</v>
      </c>
      <c r="S446" s="3">
        <v>584</v>
      </c>
      <c r="T446" s="3">
        <v>722</v>
      </c>
      <c r="U446" s="3">
        <v>860</v>
      </c>
      <c r="V446" t="s">
        <v>46</v>
      </c>
      <c r="W446" t="s">
        <v>866</v>
      </c>
      <c r="X446" t="s">
        <v>1</v>
      </c>
      <c r="Y446" t="s">
        <v>1</v>
      </c>
      <c r="Z446" t="s">
        <v>4851</v>
      </c>
      <c r="AA446">
        <v>138</v>
      </c>
      <c r="AB446" t="s">
        <v>6717</v>
      </c>
      <c r="AC446" s="4">
        <v>1164030</v>
      </c>
      <c r="AD446" s="5" t="s">
        <v>6677</v>
      </c>
      <c r="AE446" s="6">
        <v>8</v>
      </c>
    </row>
    <row r="447" spans="1:31" x14ac:dyDescent="0.25">
      <c r="A447">
        <v>118976</v>
      </c>
      <c r="B447" t="s">
        <v>27</v>
      </c>
      <c r="C447" t="s">
        <v>99</v>
      </c>
      <c r="D447">
        <v>4</v>
      </c>
      <c r="E447" t="s">
        <v>4861</v>
      </c>
      <c r="F447" t="s">
        <v>4862</v>
      </c>
      <c r="G447" t="s">
        <v>4863</v>
      </c>
      <c r="H447" t="s">
        <v>4864</v>
      </c>
      <c r="I447" t="s">
        <v>4865</v>
      </c>
      <c r="J447">
        <v>17578</v>
      </c>
      <c r="K447" t="s">
        <v>7</v>
      </c>
      <c r="L447" t="s">
        <v>6</v>
      </c>
      <c r="M447" t="s">
        <v>5</v>
      </c>
      <c r="N447" t="s">
        <v>4866</v>
      </c>
      <c r="O447" t="s">
        <v>0</v>
      </c>
      <c r="P447" s="3">
        <v>157</v>
      </c>
      <c r="Q447" s="3">
        <v>300</v>
      </c>
      <c r="R447" s="3">
        <v>441</v>
      </c>
      <c r="S447" s="3">
        <v>580</v>
      </c>
      <c r="T447" s="3">
        <v>718</v>
      </c>
      <c r="U447" s="3">
        <v>856</v>
      </c>
      <c r="V447" t="s">
        <v>46</v>
      </c>
      <c r="W447" t="s">
        <v>866</v>
      </c>
      <c r="X447" t="s">
        <v>1</v>
      </c>
      <c r="Y447" t="s">
        <v>1</v>
      </c>
      <c r="Z447" t="s">
        <v>0</v>
      </c>
      <c r="AA447">
        <v>138</v>
      </c>
      <c r="AB447" t="s">
        <v>6717</v>
      </c>
      <c r="AC447" s="4">
        <v>2425764</v>
      </c>
      <c r="AD447" s="5" t="s">
        <v>6677</v>
      </c>
      <c r="AE447" s="6">
        <v>7</v>
      </c>
    </row>
    <row r="448" spans="1:31" x14ac:dyDescent="0.25">
      <c r="A448">
        <v>119067</v>
      </c>
      <c r="B448" t="s">
        <v>27</v>
      </c>
      <c r="C448" t="s">
        <v>99</v>
      </c>
      <c r="D448">
        <v>4</v>
      </c>
      <c r="E448" t="s">
        <v>4877</v>
      </c>
      <c r="F448" t="s">
        <v>4878</v>
      </c>
      <c r="G448" t="s">
        <v>4879</v>
      </c>
      <c r="J448">
        <v>7727</v>
      </c>
      <c r="K448" t="s">
        <v>7</v>
      </c>
      <c r="L448" t="s">
        <v>6</v>
      </c>
      <c r="M448" t="s">
        <v>5</v>
      </c>
      <c r="N448" t="s">
        <v>4880</v>
      </c>
      <c r="O448" t="s">
        <v>0</v>
      </c>
      <c r="P448" s="3">
        <v>173</v>
      </c>
      <c r="Q448" s="3">
        <v>311</v>
      </c>
      <c r="R448" s="3">
        <v>449</v>
      </c>
      <c r="S448" s="3">
        <v>587</v>
      </c>
      <c r="T448" s="3">
        <v>725</v>
      </c>
      <c r="U448" s="3">
        <v>863</v>
      </c>
      <c r="V448" t="s">
        <v>46</v>
      </c>
      <c r="W448" t="s">
        <v>866</v>
      </c>
      <c r="X448" t="s">
        <v>1</v>
      </c>
      <c r="Y448" t="s">
        <v>1</v>
      </c>
      <c r="Z448" t="s">
        <v>0</v>
      </c>
      <c r="AA448">
        <v>138</v>
      </c>
      <c r="AB448" t="s">
        <v>6717</v>
      </c>
      <c r="AC448" s="4">
        <v>1066326</v>
      </c>
      <c r="AD448" s="5" t="s">
        <v>6677</v>
      </c>
      <c r="AE448" s="6">
        <v>8.75</v>
      </c>
    </row>
    <row r="449" spans="1:31" x14ac:dyDescent="0.25">
      <c r="A449">
        <v>119331</v>
      </c>
      <c r="B449" t="s">
        <v>27</v>
      </c>
      <c r="C449" t="s">
        <v>99</v>
      </c>
      <c r="D449">
        <v>4</v>
      </c>
      <c r="E449" t="s">
        <v>4887</v>
      </c>
      <c r="F449" t="s">
        <v>4888</v>
      </c>
      <c r="G449" t="s">
        <v>4889</v>
      </c>
      <c r="H449" t="s">
        <v>4890</v>
      </c>
      <c r="I449" t="s">
        <v>4891</v>
      </c>
      <c r="J449">
        <v>6348</v>
      </c>
      <c r="K449" t="s">
        <v>7</v>
      </c>
      <c r="L449" t="s">
        <v>6</v>
      </c>
      <c r="M449" t="s">
        <v>5</v>
      </c>
      <c r="N449" t="s">
        <v>4892</v>
      </c>
      <c r="O449" t="s">
        <v>0</v>
      </c>
      <c r="P449" s="3">
        <v>148</v>
      </c>
      <c r="Q449" s="3">
        <v>295</v>
      </c>
      <c r="R449" s="3">
        <v>433</v>
      </c>
      <c r="S449" s="3">
        <v>571</v>
      </c>
      <c r="T449" s="3">
        <v>709</v>
      </c>
      <c r="U449" s="3">
        <v>847</v>
      </c>
      <c r="V449" t="s">
        <v>46</v>
      </c>
      <c r="W449" t="s">
        <v>866</v>
      </c>
      <c r="X449" t="s">
        <v>1</v>
      </c>
      <c r="Y449" t="s">
        <v>1</v>
      </c>
      <c r="Z449" t="s">
        <v>0</v>
      </c>
      <c r="AA449">
        <v>138</v>
      </c>
      <c r="AB449" t="s">
        <v>6717</v>
      </c>
      <c r="AC449" s="4">
        <v>876024</v>
      </c>
      <c r="AD449" s="5" t="s">
        <v>6677</v>
      </c>
      <c r="AE449" s="6">
        <v>4.75</v>
      </c>
    </row>
    <row r="450" spans="1:31" x14ac:dyDescent="0.25">
      <c r="A450">
        <v>120342</v>
      </c>
      <c r="B450" t="s">
        <v>27</v>
      </c>
      <c r="C450" t="s">
        <v>99</v>
      </c>
      <c r="D450">
        <v>4</v>
      </c>
      <c r="E450" t="s">
        <v>4919</v>
      </c>
      <c r="F450" t="s">
        <v>24</v>
      </c>
      <c r="G450" t="s">
        <v>4920</v>
      </c>
      <c r="H450" t="s">
        <v>4921</v>
      </c>
      <c r="I450" t="s">
        <v>4922</v>
      </c>
      <c r="J450">
        <v>21775</v>
      </c>
      <c r="K450" t="s">
        <v>7</v>
      </c>
      <c r="L450" t="s">
        <v>6</v>
      </c>
      <c r="M450" t="s">
        <v>5</v>
      </c>
      <c r="N450" t="s">
        <v>4923</v>
      </c>
      <c r="O450" t="s">
        <v>0</v>
      </c>
      <c r="P450" s="3">
        <v>193</v>
      </c>
      <c r="Q450" s="3">
        <v>331</v>
      </c>
      <c r="R450" s="3">
        <v>469</v>
      </c>
      <c r="S450" s="3">
        <v>607</v>
      </c>
      <c r="T450" s="3">
        <v>745</v>
      </c>
      <c r="U450" s="3">
        <v>883</v>
      </c>
      <c r="V450" t="s">
        <v>46</v>
      </c>
      <c r="W450" t="s">
        <v>866</v>
      </c>
      <c r="X450" t="s">
        <v>1</v>
      </c>
      <c r="Y450" t="s">
        <v>1</v>
      </c>
      <c r="Z450" t="s">
        <v>0</v>
      </c>
      <c r="AA450">
        <v>138</v>
      </c>
      <c r="AB450" t="s">
        <v>6717</v>
      </c>
      <c r="AC450" s="4">
        <v>3004950</v>
      </c>
      <c r="AD450" s="5" t="s">
        <v>6677</v>
      </c>
      <c r="AE450" s="6">
        <v>13.75</v>
      </c>
    </row>
    <row r="451" spans="1:31" x14ac:dyDescent="0.25">
      <c r="A451">
        <v>121886</v>
      </c>
      <c r="B451" t="s">
        <v>27</v>
      </c>
      <c r="D451">
        <v>4</v>
      </c>
      <c r="E451" t="s">
        <v>4955</v>
      </c>
      <c r="F451" t="s">
        <v>4956</v>
      </c>
      <c r="G451" t="s">
        <v>4957</v>
      </c>
      <c r="H451" t="s">
        <v>4958</v>
      </c>
      <c r="I451" t="s">
        <v>4959</v>
      </c>
      <c r="J451">
        <v>16263</v>
      </c>
      <c r="K451" t="s">
        <v>7</v>
      </c>
      <c r="L451" t="s">
        <v>6</v>
      </c>
      <c r="M451" t="s">
        <v>5</v>
      </c>
      <c r="N451" t="s">
        <v>4960</v>
      </c>
      <c r="O451" t="s">
        <v>0</v>
      </c>
      <c r="P451" s="3">
        <v>165</v>
      </c>
      <c r="Q451" s="3">
        <v>303</v>
      </c>
      <c r="R451" s="3">
        <v>441</v>
      </c>
      <c r="S451" s="3">
        <v>579</v>
      </c>
      <c r="T451" s="3">
        <v>717</v>
      </c>
      <c r="U451" s="3">
        <v>855</v>
      </c>
      <c r="V451" t="s">
        <v>46</v>
      </c>
      <c r="W451" t="s">
        <v>866</v>
      </c>
      <c r="X451" t="s">
        <v>1</v>
      </c>
      <c r="Y451" t="s">
        <v>1</v>
      </c>
      <c r="Z451" t="s">
        <v>0</v>
      </c>
      <c r="AA451">
        <v>138</v>
      </c>
      <c r="AB451" t="s">
        <v>6717</v>
      </c>
      <c r="AC451" s="4">
        <v>2244294</v>
      </c>
      <c r="AD451" s="5" t="s">
        <v>6677</v>
      </c>
      <c r="AE451" s="6">
        <v>6.75</v>
      </c>
    </row>
    <row r="452" spans="1:31" x14ac:dyDescent="0.25">
      <c r="A452">
        <v>122375</v>
      </c>
      <c r="B452" t="s">
        <v>27</v>
      </c>
      <c r="C452" t="s">
        <v>99</v>
      </c>
      <c r="D452">
        <v>4</v>
      </c>
      <c r="E452" t="s">
        <v>4967</v>
      </c>
      <c r="F452" t="s">
        <v>3520</v>
      </c>
      <c r="G452" t="s">
        <v>4968</v>
      </c>
      <c r="H452" t="s">
        <v>4969</v>
      </c>
      <c r="I452" t="s">
        <v>4970</v>
      </c>
      <c r="J452">
        <v>24159</v>
      </c>
      <c r="K452" t="s">
        <v>7</v>
      </c>
      <c r="L452" t="s">
        <v>6</v>
      </c>
      <c r="M452" t="s">
        <v>5</v>
      </c>
      <c r="N452" t="s">
        <v>4971</v>
      </c>
      <c r="O452" t="s">
        <v>0</v>
      </c>
      <c r="P452" s="3">
        <v>157</v>
      </c>
      <c r="Q452" s="3">
        <v>295</v>
      </c>
      <c r="R452" s="3">
        <v>433</v>
      </c>
      <c r="S452" s="3">
        <v>571</v>
      </c>
      <c r="T452" s="3">
        <v>709</v>
      </c>
      <c r="U452" s="3">
        <v>847</v>
      </c>
      <c r="V452" t="s">
        <v>30</v>
      </c>
      <c r="W452" t="s">
        <v>866</v>
      </c>
      <c r="X452" t="s">
        <v>39</v>
      </c>
      <c r="Y452" t="s">
        <v>39</v>
      </c>
      <c r="Z452" t="s">
        <v>4972</v>
      </c>
      <c r="AA452">
        <v>138</v>
      </c>
      <c r="AB452" t="s">
        <v>6717</v>
      </c>
      <c r="AC452" s="4">
        <v>3333942</v>
      </c>
      <c r="AD452" s="5" t="s">
        <v>6677</v>
      </c>
      <c r="AE452" s="6">
        <v>4.75</v>
      </c>
    </row>
    <row r="453" spans="1:31" x14ac:dyDescent="0.25">
      <c r="A453">
        <v>122658</v>
      </c>
      <c r="B453" t="s">
        <v>27</v>
      </c>
      <c r="C453" t="s">
        <v>99</v>
      </c>
      <c r="D453">
        <v>4</v>
      </c>
      <c r="E453" t="s">
        <v>4996</v>
      </c>
      <c r="F453" t="s">
        <v>4937</v>
      </c>
      <c r="G453" t="s">
        <v>4997</v>
      </c>
      <c r="H453" t="s">
        <v>4998</v>
      </c>
      <c r="I453" t="s">
        <v>4999</v>
      </c>
      <c r="J453">
        <v>18572</v>
      </c>
      <c r="K453" t="s">
        <v>7</v>
      </c>
      <c r="L453" t="s">
        <v>6</v>
      </c>
      <c r="M453" t="s">
        <v>5</v>
      </c>
      <c r="N453" t="s">
        <v>5000</v>
      </c>
      <c r="O453" t="s">
        <v>0</v>
      </c>
      <c r="P453" s="3">
        <v>138</v>
      </c>
      <c r="Q453" s="3">
        <v>276</v>
      </c>
      <c r="R453" s="3">
        <v>414</v>
      </c>
      <c r="S453" s="3">
        <v>552</v>
      </c>
      <c r="T453" s="3">
        <v>690</v>
      </c>
      <c r="U453" s="3">
        <v>828</v>
      </c>
      <c r="V453" t="s">
        <v>46</v>
      </c>
      <c r="W453" t="s">
        <v>866</v>
      </c>
      <c r="X453" t="s">
        <v>1</v>
      </c>
      <c r="Y453" t="s">
        <v>1</v>
      </c>
      <c r="Z453" t="s">
        <v>0</v>
      </c>
      <c r="AA453">
        <v>138</v>
      </c>
      <c r="AB453" t="s">
        <v>6717</v>
      </c>
      <c r="AC453" s="4">
        <v>2562936</v>
      </c>
      <c r="AD453" s="5" t="s">
        <v>6677</v>
      </c>
      <c r="AE453" s="6">
        <v>0</v>
      </c>
    </row>
    <row r="454" spans="1:31" x14ac:dyDescent="0.25">
      <c r="A454">
        <v>124113</v>
      </c>
      <c r="B454" t="s">
        <v>27</v>
      </c>
      <c r="C454" t="s">
        <v>99</v>
      </c>
      <c r="D454">
        <v>4</v>
      </c>
      <c r="E454" t="s">
        <v>5036</v>
      </c>
      <c r="F454" t="s">
        <v>5037</v>
      </c>
      <c r="G454" t="s">
        <v>5038</v>
      </c>
      <c r="H454" t="s">
        <v>5039</v>
      </c>
      <c r="I454" t="s">
        <v>5040</v>
      </c>
      <c r="J454">
        <v>5217</v>
      </c>
      <c r="K454" t="s">
        <v>7</v>
      </c>
      <c r="L454" t="s">
        <v>6</v>
      </c>
      <c r="M454" t="s">
        <v>5</v>
      </c>
      <c r="N454" t="s">
        <v>5041</v>
      </c>
      <c r="O454" t="s">
        <v>0</v>
      </c>
      <c r="P454" s="3">
        <v>138</v>
      </c>
      <c r="Q454" s="3">
        <v>276</v>
      </c>
      <c r="R454" s="3">
        <v>414</v>
      </c>
      <c r="S454" s="3">
        <v>552</v>
      </c>
      <c r="T454" s="3">
        <v>690</v>
      </c>
      <c r="U454" s="3">
        <v>828</v>
      </c>
      <c r="V454" t="s">
        <v>46</v>
      </c>
      <c r="W454" t="s">
        <v>866</v>
      </c>
      <c r="X454" t="s">
        <v>1</v>
      </c>
      <c r="Y454" t="s">
        <v>1</v>
      </c>
      <c r="Z454" t="s">
        <v>0</v>
      </c>
      <c r="AA454">
        <v>138</v>
      </c>
      <c r="AB454" t="s">
        <v>6717</v>
      </c>
      <c r="AC454" s="4">
        <v>719946</v>
      </c>
      <c r="AD454" s="5" t="s">
        <v>6677</v>
      </c>
      <c r="AE454" s="6">
        <v>0</v>
      </c>
    </row>
    <row r="455" spans="1:31" x14ac:dyDescent="0.25">
      <c r="A455">
        <v>125471</v>
      </c>
      <c r="B455" t="s">
        <v>27</v>
      </c>
      <c r="C455" t="s">
        <v>3599</v>
      </c>
      <c r="D455">
        <v>4</v>
      </c>
      <c r="E455" t="s">
        <v>5061</v>
      </c>
      <c r="F455" t="s">
        <v>5062</v>
      </c>
      <c r="G455" t="s">
        <v>5063</v>
      </c>
      <c r="H455" t="s">
        <v>5064</v>
      </c>
      <c r="I455" t="s">
        <v>5065</v>
      </c>
      <c r="J455">
        <v>10641</v>
      </c>
      <c r="K455" t="s">
        <v>7</v>
      </c>
      <c r="L455" t="s">
        <v>6</v>
      </c>
      <c r="M455" t="s">
        <v>5</v>
      </c>
      <c r="N455" t="s">
        <v>5066</v>
      </c>
      <c r="O455" t="s">
        <v>0</v>
      </c>
      <c r="P455" s="3">
        <v>150</v>
      </c>
      <c r="Q455" s="3">
        <v>288</v>
      </c>
      <c r="R455" s="3">
        <v>426</v>
      </c>
      <c r="S455" s="3">
        <v>564</v>
      </c>
      <c r="T455" s="3">
        <v>702</v>
      </c>
      <c r="U455" s="3">
        <v>840</v>
      </c>
      <c r="V455" t="s">
        <v>46</v>
      </c>
      <c r="W455" t="s">
        <v>866</v>
      </c>
      <c r="X455" t="s">
        <v>1</v>
      </c>
      <c r="Y455" t="s">
        <v>1</v>
      </c>
      <c r="Z455" t="s">
        <v>0</v>
      </c>
      <c r="AA455">
        <v>138</v>
      </c>
      <c r="AB455" t="s">
        <v>6717</v>
      </c>
      <c r="AC455" s="4">
        <v>1468458</v>
      </c>
      <c r="AD455" s="5" t="s">
        <v>6677</v>
      </c>
      <c r="AE455" s="6">
        <v>3</v>
      </c>
    </row>
    <row r="456" spans="1:31" x14ac:dyDescent="0.25">
      <c r="A456">
        <v>126119</v>
      </c>
      <c r="B456" t="s">
        <v>27</v>
      </c>
      <c r="D456">
        <v>4</v>
      </c>
      <c r="E456" t="s">
        <v>5067</v>
      </c>
      <c r="F456" t="s">
        <v>5068</v>
      </c>
      <c r="G456" t="s">
        <v>5069</v>
      </c>
      <c r="H456" t="s">
        <v>5070</v>
      </c>
      <c r="I456" t="s">
        <v>5071</v>
      </c>
      <c r="J456">
        <v>6640</v>
      </c>
      <c r="K456" t="s">
        <v>7</v>
      </c>
      <c r="L456" t="s">
        <v>6</v>
      </c>
      <c r="M456" t="s">
        <v>5</v>
      </c>
      <c r="N456" t="s">
        <v>5072</v>
      </c>
      <c r="O456" t="s">
        <v>0</v>
      </c>
      <c r="P456" s="3">
        <v>148</v>
      </c>
      <c r="Q456" s="3">
        <v>286</v>
      </c>
      <c r="R456" s="3">
        <v>424</v>
      </c>
      <c r="S456" s="3">
        <v>562</v>
      </c>
      <c r="T456" s="3">
        <v>700</v>
      </c>
      <c r="U456" s="3">
        <v>838</v>
      </c>
      <c r="V456" t="s">
        <v>46</v>
      </c>
      <c r="W456" t="s">
        <v>4062</v>
      </c>
      <c r="X456" t="s">
        <v>1</v>
      </c>
      <c r="Y456" t="s">
        <v>1</v>
      </c>
      <c r="Z456" t="s">
        <v>0</v>
      </c>
      <c r="AA456">
        <v>138</v>
      </c>
      <c r="AB456" t="s">
        <v>6717</v>
      </c>
      <c r="AC456" s="4">
        <v>916320</v>
      </c>
      <c r="AD456" s="5" t="s">
        <v>6677</v>
      </c>
      <c r="AE456" s="6">
        <v>2.5</v>
      </c>
    </row>
    <row r="457" spans="1:31" x14ac:dyDescent="0.25">
      <c r="A457">
        <v>366401</v>
      </c>
      <c r="B457" t="s">
        <v>27</v>
      </c>
      <c r="C457" t="s">
        <v>99</v>
      </c>
      <c r="D457">
        <v>4</v>
      </c>
      <c r="E457" t="s">
        <v>6524</v>
      </c>
      <c r="F457" t="s">
        <v>6525</v>
      </c>
      <c r="G457" t="s">
        <v>6526</v>
      </c>
      <c r="H457" t="s">
        <v>6527</v>
      </c>
      <c r="I457" t="s">
        <v>6528</v>
      </c>
      <c r="J457">
        <v>8835</v>
      </c>
      <c r="K457" t="s">
        <v>7</v>
      </c>
      <c r="L457" t="s">
        <v>6</v>
      </c>
      <c r="M457" t="s">
        <v>5</v>
      </c>
      <c r="N457" t="s">
        <v>6529</v>
      </c>
      <c r="O457" t="s">
        <v>0</v>
      </c>
      <c r="P457" s="3">
        <v>166</v>
      </c>
      <c r="Q457" s="3">
        <v>304</v>
      </c>
      <c r="R457" s="3">
        <v>442</v>
      </c>
      <c r="S457" s="3">
        <v>580</v>
      </c>
      <c r="T457" s="3">
        <v>718</v>
      </c>
      <c r="U457" s="3">
        <v>856</v>
      </c>
      <c r="V457" t="s">
        <v>6531</v>
      </c>
      <c r="W457" t="s">
        <v>866</v>
      </c>
      <c r="X457" t="s">
        <v>39</v>
      </c>
      <c r="Y457" t="s">
        <v>39</v>
      </c>
      <c r="Z457" t="s">
        <v>6530</v>
      </c>
      <c r="AA457">
        <v>138</v>
      </c>
      <c r="AB457" t="s">
        <v>6717</v>
      </c>
      <c r="AC457" s="4">
        <v>1219230</v>
      </c>
      <c r="AD457" s="5" t="s">
        <v>6677</v>
      </c>
      <c r="AE457" s="6">
        <v>7</v>
      </c>
    </row>
    <row r="458" spans="1:31" x14ac:dyDescent="0.25">
      <c r="A458">
        <v>113573</v>
      </c>
      <c r="B458" t="s">
        <v>27</v>
      </c>
      <c r="C458" t="s">
        <v>99</v>
      </c>
      <c r="D458">
        <v>4</v>
      </c>
      <c r="E458" t="s">
        <v>3697</v>
      </c>
      <c r="F458" t="s">
        <v>3696</v>
      </c>
      <c r="G458" t="s">
        <v>3695</v>
      </c>
      <c r="H458" t="s">
        <v>3694</v>
      </c>
      <c r="I458" t="s">
        <v>3693</v>
      </c>
      <c r="J458">
        <v>9719</v>
      </c>
      <c r="K458" t="s">
        <v>7</v>
      </c>
      <c r="L458" t="s">
        <v>6</v>
      </c>
      <c r="M458" t="s">
        <v>5</v>
      </c>
      <c r="N458" t="s">
        <v>3692</v>
      </c>
      <c r="O458" t="s">
        <v>0</v>
      </c>
      <c r="P458" s="3">
        <v>158.75</v>
      </c>
      <c r="Q458" s="3">
        <v>297.5</v>
      </c>
      <c r="R458" s="3">
        <v>436.25</v>
      </c>
      <c r="S458" s="3">
        <v>575</v>
      </c>
      <c r="T458" s="3">
        <v>713.75</v>
      </c>
      <c r="U458" s="3">
        <v>852.5</v>
      </c>
      <c r="V458" t="s">
        <v>30</v>
      </c>
      <c r="W458" t="s">
        <v>2</v>
      </c>
      <c r="X458" t="s">
        <v>1</v>
      </c>
      <c r="Y458" t="s">
        <v>1</v>
      </c>
      <c r="Z458" t="s">
        <v>0</v>
      </c>
      <c r="AA458">
        <v>138.75</v>
      </c>
      <c r="AB458" t="s">
        <v>6717</v>
      </c>
      <c r="AC458" s="4">
        <v>1348511.25</v>
      </c>
      <c r="AD458" s="5" t="s">
        <v>6677</v>
      </c>
      <c r="AE458" s="6">
        <v>5</v>
      </c>
    </row>
    <row r="459" spans="1:31" x14ac:dyDescent="0.25">
      <c r="A459">
        <v>188100</v>
      </c>
      <c r="B459" t="s">
        <v>1845</v>
      </c>
      <c r="D459">
        <v>4</v>
      </c>
      <c r="E459" t="s">
        <v>1844</v>
      </c>
      <c r="F459" t="s">
        <v>1843</v>
      </c>
      <c r="G459" t="s">
        <v>1842</v>
      </c>
      <c r="H459" t="s">
        <v>1841</v>
      </c>
      <c r="I459" t="s">
        <v>1840</v>
      </c>
      <c r="J459">
        <v>8323</v>
      </c>
      <c r="K459" t="s">
        <v>7</v>
      </c>
      <c r="L459" t="s">
        <v>6</v>
      </c>
      <c r="M459" t="s">
        <v>5</v>
      </c>
      <c r="N459" t="s">
        <v>1839</v>
      </c>
      <c r="O459" t="s">
        <v>0</v>
      </c>
      <c r="P459" s="3">
        <v>217.75</v>
      </c>
      <c r="Q459" s="3">
        <v>465.5</v>
      </c>
      <c r="R459" s="3">
        <v>605.75</v>
      </c>
      <c r="S459" s="3">
        <v>746</v>
      </c>
      <c r="T459" s="3">
        <v>886.25</v>
      </c>
      <c r="U459" s="3">
        <v>1026.5</v>
      </c>
      <c r="V459" t="s">
        <v>46</v>
      </c>
      <c r="W459" t="s">
        <v>2</v>
      </c>
      <c r="X459" t="s">
        <v>1</v>
      </c>
      <c r="Y459" t="s">
        <v>1</v>
      </c>
      <c r="Z459" t="s">
        <v>0</v>
      </c>
      <c r="AA459">
        <v>140.25</v>
      </c>
      <c r="AB459" t="s">
        <v>6717</v>
      </c>
      <c r="AC459" s="4">
        <v>1167300.75</v>
      </c>
      <c r="AD459" s="5" t="s">
        <v>6677</v>
      </c>
      <c r="AE459" s="6">
        <v>46.25</v>
      </c>
    </row>
    <row r="460" spans="1:31" x14ac:dyDescent="0.25">
      <c r="A460">
        <v>216825</v>
      </c>
      <c r="B460" t="s">
        <v>54</v>
      </c>
      <c r="D460">
        <v>4</v>
      </c>
      <c r="E460" t="s">
        <v>5793</v>
      </c>
      <c r="F460" t="s">
        <v>5794</v>
      </c>
      <c r="G460" t="s">
        <v>5795</v>
      </c>
      <c r="H460" t="s">
        <v>5796</v>
      </c>
      <c r="I460" t="s">
        <v>5797</v>
      </c>
      <c r="J460">
        <v>5638</v>
      </c>
      <c r="K460" t="s">
        <v>7</v>
      </c>
      <c r="L460" t="s">
        <v>6</v>
      </c>
      <c r="M460" t="s">
        <v>5</v>
      </c>
      <c r="N460" t="s">
        <v>5798</v>
      </c>
      <c r="O460" t="s">
        <v>0</v>
      </c>
      <c r="P460" s="3">
        <v>507</v>
      </c>
      <c r="Q460" s="3">
        <v>1014</v>
      </c>
      <c r="R460" s="3">
        <v>1521</v>
      </c>
      <c r="S460" s="3">
        <v>2394</v>
      </c>
      <c r="T460" s="3">
        <v>2535</v>
      </c>
      <c r="U460" s="3">
        <v>2676</v>
      </c>
      <c r="V460" t="s">
        <v>46</v>
      </c>
      <c r="W460" t="s">
        <v>866</v>
      </c>
      <c r="X460" t="s">
        <v>1</v>
      </c>
      <c r="Y460" t="s">
        <v>1</v>
      </c>
      <c r="Z460" t="s">
        <v>5799</v>
      </c>
      <c r="AA460">
        <v>141</v>
      </c>
      <c r="AB460" t="s">
        <v>6717</v>
      </c>
      <c r="AC460" s="4">
        <v>794958</v>
      </c>
      <c r="AD460" s="5" t="s">
        <v>6677</v>
      </c>
      <c r="AE460" s="6">
        <v>457.5</v>
      </c>
    </row>
    <row r="461" spans="1:31" x14ac:dyDescent="0.25">
      <c r="A461">
        <v>236610</v>
      </c>
      <c r="B461" t="s">
        <v>444</v>
      </c>
      <c r="C461" t="s">
        <v>464</v>
      </c>
      <c r="D461">
        <v>4</v>
      </c>
      <c r="E461" t="s">
        <v>477</v>
      </c>
      <c r="F461" t="s">
        <v>476</v>
      </c>
      <c r="G461" t="s">
        <v>475</v>
      </c>
      <c r="H461" t="s">
        <v>474</v>
      </c>
      <c r="I461" t="s">
        <v>473</v>
      </c>
      <c r="J461">
        <v>6015</v>
      </c>
      <c r="K461" t="s">
        <v>88</v>
      </c>
      <c r="L461" t="s">
        <v>6</v>
      </c>
      <c r="M461" t="s">
        <v>5</v>
      </c>
      <c r="N461" t="s">
        <v>472</v>
      </c>
      <c r="O461" t="s">
        <v>0</v>
      </c>
      <c r="P461" s="3">
        <v>365.89</v>
      </c>
      <c r="Q461" s="3">
        <v>697.78</v>
      </c>
      <c r="R461" s="3">
        <v>1029.67</v>
      </c>
      <c r="S461" s="3">
        <v>1245.06</v>
      </c>
      <c r="T461" s="3">
        <v>1389</v>
      </c>
      <c r="U461" s="3">
        <v>1532.94</v>
      </c>
      <c r="V461" t="s">
        <v>46</v>
      </c>
      <c r="W461" t="s">
        <v>2</v>
      </c>
      <c r="X461" t="s">
        <v>1</v>
      </c>
      <c r="Y461" t="s">
        <v>1</v>
      </c>
      <c r="Z461" t="s">
        <v>0</v>
      </c>
      <c r="AA461">
        <v>191.91999995202005</v>
      </c>
      <c r="AB461" t="s">
        <v>6717</v>
      </c>
      <c r="AC461" s="4">
        <v>1154398.7997114006</v>
      </c>
      <c r="AD461" s="5" t="s">
        <v>6677</v>
      </c>
      <c r="AE461" s="6">
        <v>167.32499999999982</v>
      </c>
    </row>
    <row r="462" spans="1:31" x14ac:dyDescent="0.25">
      <c r="A462">
        <v>122180</v>
      </c>
      <c r="B462" t="s">
        <v>27</v>
      </c>
      <c r="C462" t="s">
        <v>99</v>
      </c>
      <c r="D462">
        <v>4</v>
      </c>
      <c r="E462" t="s">
        <v>3549</v>
      </c>
      <c r="F462" t="s">
        <v>3548</v>
      </c>
      <c r="G462" t="s">
        <v>3547</v>
      </c>
      <c r="H462" t="s">
        <v>3546</v>
      </c>
      <c r="I462" t="s">
        <v>3545</v>
      </c>
      <c r="J462">
        <v>23317</v>
      </c>
      <c r="K462" t="s">
        <v>7</v>
      </c>
      <c r="L462" t="s">
        <v>6</v>
      </c>
      <c r="M462" t="s">
        <v>5</v>
      </c>
      <c r="N462" t="s">
        <v>151</v>
      </c>
      <c r="O462" t="s">
        <v>3544</v>
      </c>
      <c r="P462" s="3">
        <v>145.30000000000001</v>
      </c>
      <c r="Q462" s="3">
        <v>289.60000000000002</v>
      </c>
      <c r="R462" s="3">
        <v>433.9</v>
      </c>
      <c r="S462" s="3">
        <v>578.20000000000005</v>
      </c>
      <c r="T462" s="3">
        <v>722.5</v>
      </c>
      <c r="U462" s="3">
        <v>860.5</v>
      </c>
      <c r="V462" t="s">
        <v>46</v>
      </c>
      <c r="W462" t="s">
        <v>2</v>
      </c>
      <c r="X462" t="s">
        <v>1</v>
      </c>
      <c r="Y462" t="s">
        <v>1</v>
      </c>
      <c r="Z462" t="s">
        <v>3543</v>
      </c>
      <c r="AA462">
        <v>144.29999999999995</v>
      </c>
      <c r="AB462" t="s">
        <v>6717</v>
      </c>
      <c r="AC462" s="4">
        <v>3364643.0999999992</v>
      </c>
      <c r="AD462" s="5" t="s">
        <v>6677</v>
      </c>
      <c r="AE462" s="6">
        <v>0.25</v>
      </c>
    </row>
    <row r="463" spans="1:31" x14ac:dyDescent="0.25">
      <c r="A463">
        <v>211343</v>
      </c>
      <c r="B463" t="s">
        <v>54</v>
      </c>
      <c r="D463">
        <v>4</v>
      </c>
      <c r="E463" t="s">
        <v>5659</v>
      </c>
      <c r="F463" t="s">
        <v>5660</v>
      </c>
      <c r="G463" t="s">
        <v>5661</v>
      </c>
      <c r="H463" t="s">
        <v>5662</v>
      </c>
      <c r="I463" t="s">
        <v>5663</v>
      </c>
      <c r="J463">
        <v>3570</v>
      </c>
      <c r="K463" t="s">
        <v>7</v>
      </c>
      <c r="L463" t="s">
        <v>6</v>
      </c>
      <c r="M463" t="s">
        <v>5</v>
      </c>
      <c r="N463" t="s">
        <v>5664</v>
      </c>
      <c r="O463" t="s">
        <v>0</v>
      </c>
      <c r="P463" s="3">
        <v>459</v>
      </c>
      <c r="Q463" s="3">
        <v>918</v>
      </c>
      <c r="R463" s="3">
        <v>1377</v>
      </c>
      <c r="S463" s="3">
        <v>2148</v>
      </c>
      <c r="T463" s="3">
        <v>2295</v>
      </c>
      <c r="U463" s="3">
        <v>2442</v>
      </c>
      <c r="V463" t="s">
        <v>46</v>
      </c>
      <c r="W463" t="s">
        <v>866</v>
      </c>
      <c r="X463" t="s">
        <v>1</v>
      </c>
      <c r="Y463" t="s">
        <v>1</v>
      </c>
      <c r="Z463" t="s">
        <v>0</v>
      </c>
      <c r="AA463">
        <v>147</v>
      </c>
      <c r="AB463" t="s">
        <v>6717</v>
      </c>
      <c r="AC463" s="4">
        <v>524790</v>
      </c>
      <c r="AD463" s="5" t="s">
        <v>6677</v>
      </c>
      <c r="AE463" s="6">
        <v>390</v>
      </c>
    </row>
    <row r="464" spans="1:31" x14ac:dyDescent="0.25">
      <c r="A464">
        <v>113980</v>
      </c>
      <c r="B464" t="s">
        <v>27</v>
      </c>
      <c r="C464" t="s">
        <v>99</v>
      </c>
      <c r="D464">
        <v>4</v>
      </c>
      <c r="E464" t="s">
        <v>4704</v>
      </c>
      <c r="F464" t="s">
        <v>4705</v>
      </c>
      <c r="G464" t="s">
        <v>4706</v>
      </c>
      <c r="H464" t="s">
        <v>4707</v>
      </c>
      <c r="I464" t="s">
        <v>4708</v>
      </c>
      <c r="J464">
        <v>24207</v>
      </c>
      <c r="K464" t="s">
        <v>7</v>
      </c>
      <c r="L464" t="s">
        <v>6</v>
      </c>
      <c r="M464" t="s">
        <v>5</v>
      </c>
      <c r="N464" t="s">
        <v>4709</v>
      </c>
      <c r="O464" t="s">
        <v>0</v>
      </c>
      <c r="P464" s="3">
        <v>157.5</v>
      </c>
      <c r="Q464" s="3">
        <v>295.5</v>
      </c>
      <c r="R464" s="3">
        <v>433.5</v>
      </c>
      <c r="S464" s="3">
        <v>571.5</v>
      </c>
      <c r="T464" s="3">
        <v>719.5</v>
      </c>
      <c r="U464" s="3">
        <v>847.5</v>
      </c>
      <c r="V464" t="s">
        <v>46</v>
      </c>
      <c r="W464" t="s">
        <v>866</v>
      </c>
      <c r="X464" t="s">
        <v>1</v>
      </c>
      <c r="Y464" t="s">
        <v>1</v>
      </c>
      <c r="Z464" t="s">
        <v>0</v>
      </c>
      <c r="AA464">
        <v>148</v>
      </c>
      <c r="AB464" t="s">
        <v>6717</v>
      </c>
      <c r="AC464" s="4">
        <v>3582636</v>
      </c>
      <c r="AD464" s="5" t="s">
        <v>6677</v>
      </c>
      <c r="AE464" s="6">
        <v>0</v>
      </c>
    </row>
    <row r="465" spans="1:31" x14ac:dyDescent="0.25">
      <c r="A465">
        <v>227979</v>
      </c>
      <c r="B465" t="s">
        <v>200</v>
      </c>
      <c r="D465">
        <v>4</v>
      </c>
      <c r="E465" t="s">
        <v>5994</v>
      </c>
      <c r="F465" t="s">
        <v>5995</v>
      </c>
      <c r="G465" t="s">
        <v>5996</v>
      </c>
      <c r="H465" t="s">
        <v>5997</v>
      </c>
      <c r="I465" t="s">
        <v>5998</v>
      </c>
      <c r="J465">
        <v>27911</v>
      </c>
      <c r="K465" t="s">
        <v>7</v>
      </c>
      <c r="L465" t="s">
        <v>6</v>
      </c>
      <c r="M465" t="s">
        <v>5</v>
      </c>
      <c r="N465" t="s">
        <v>5999</v>
      </c>
      <c r="O465" t="s">
        <v>0</v>
      </c>
      <c r="P465" s="3">
        <v>300</v>
      </c>
      <c r="Q465" s="3">
        <v>450</v>
      </c>
      <c r="R465" s="3">
        <v>600</v>
      </c>
      <c r="S465" s="3">
        <v>750</v>
      </c>
      <c r="T465" s="3">
        <v>900</v>
      </c>
      <c r="U465" s="3">
        <v>1050</v>
      </c>
      <c r="V465" t="s">
        <v>30</v>
      </c>
      <c r="W465" t="s">
        <v>866</v>
      </c>
      <c r="X465" t="s">
        <v>39</v>
      </c>
      <c r="Y465" t="s">
        <v>39</v>
      </c>
      <c r="Z465" t="s">
        <v>6000</v>
      </c>
      <c r="AA465">
        <v>150</v>
      </c>
      <c r="AB465" t="s">
        <v>6717</v>
      </c>
      <c r="AC465" s="4">
        <v>4186650</v>
      </c>
      <c r="AD465" s="5" t="s">
        <v>6677</v>
      </c>
      <c r="AE465" s="6">
        <v>37.5</v>
      </c>
    </row>
    <row r="466" spans="1:31" x14ac:dyDescent="0.25">
      <c r="A466">
        <v>243179</v>
      </c>
      <c r="B466" t="s">
        <v>299</v>
      </c>
      <c r="C466" t="s">
        <v>6455</v>
      </c>
      <c r="D466">
        <v>1</v>
      </c>
      <c r="E466" t="s">
        <v>6456</v>
      </c>
      <c r="F466" t="s">
        <v>6457</v>
      </c>
      <c r="G466" t="s">
        <v>6458</v>
      </c>
      <c r="H466" t="s">
        <v>6459</v>
      </c>
      <c r="I466" t="s">
        <v>6460</v>
      </c>
      <c r="J466">
        <v>3628</v>
      </c>
      <c r="K466" t="s">
        <v>7</v>
      </c>
      <c r="L466" t="s">
        <v>6</v>
      </c>
      <c r="M466" t="s">
        <v>5</v>
      </c>
      <c r="N466" t="s">
        <v>6462</v>
      </c>
      <c r="O466" t="s">
        <v>6463</v>
      </c>
      <c r="P466" s="3">
        <v>224.5</v>
      </c>
      <c r="Q466" s="3">
        <v>374.5</v>
      </c>
      <c r="R466" s="3">
        <v>524.5</v>
      </c>
      <c r="S466" s="3">
        <v>674.5</v>
      </c>
      <c r="T466" s="3">
        <v>824.5</v>
      </c>
      <c r="U466" s="3">
        <v>974.5</v>
      </c>
      <c r="V466" t="s">
        <v>30</v>
      </c>
      <c r="W466" t="s">
        <v>866</v>
      </c>
      <c r="X466" t="s">
        <v>39</v>
      </c>
      <c r="Y466" t="s">
        <v>39</v>
      </c>
      <c r="Z466" t="s">
        <v>6461</v>
      </c>
      <c r="AA466">
        <v>150</v>
      </c>
      <c r="AB466" t="s">
        <v>6717</v>
      </c>
      <c r="AC466" s="4">
        <v>544200</v>
      </c>
      <c r="AD466" s="5" t="s">
        <v>6677</v>
      </c>
      <c r="AE466" s="6">
        <v>18.625</v>
      </c>
    </row>
    <row r="467" spans="1:31" x14ac:dyDescent="0.25">
      <c r="A467">
        <v>234669</v>
      </c>
      <c r="B467" t="s">
        <v>444</v>
      </c>
      <c r="C467" t="s">
        <v>464</v>
      </c>
      <c r="D467">
        <v>1</v>
      </c>
      <c r="E467" t="s">
        <v>6233</v>
      </c>
      <c r="F467" t="s">
        <v>2028</v>
      </c>
      <c r="G467" t="s">
        <v>6234</v>
      </c>
      <c r="H467" t="s">
        <v>6235</v>
      </c>
      <c r="I467" t="s">
        <v>6236</v>
      </c>
      <c r="J467">
        <v>13469</v>
      </c>
      <c r="K467" t="s">
        <v>88</v>
      </c>
      <c r="L467" t="s">
        <v>6</v>
      </c>
      <c r="M467" t="s">
        <v>5</v>
      </c>
      <c r="N467" t="s">
        <v>6237</v>
      </c>
      <c r="O467" t="s">
        <v>0</v>
      </c>
      <c r="P467" s="3">
        <v>331.89</v>
      </c>
      <c r="Q467" s="3">
        <v>617</v>
      </c>
      <c r="R467" s="3">
        <v>663</v>
      </c>
      <c r="S467" s="3">
        <v>1208</v>
      </c>
      <c r="T467" s="3">
        <v>1360</v>
      </c>
      <c r="U467" s="3">
        <v>1513</v>
      </c>
      <c r="V467" t="s">
        <v>46</v>
      </c>
      <c r="W467" t="s">
        <v>866</v>
      </c>
      <c r="X467" t="s">
        <v>1</v>
      </c>
      <c r="Y467" t="s">
        <v>1</v>
      </c>
      <c r="Z467" t="s">
        <v>0</v>
      </c>
      <c r="AA467">
        <v>202.66666661599999</v>
      </c>
      <c r="AB467" t="s">
        <v>6717</v>
      </c>
      <c r="AC467" s="4">
        <v>2729717.3326509036</v>
      </c>
      <c r="AD467" s="5" t="s">
        <v>6680</v>
      </c>
      <c r="AE467" s="6">
        <v>150</v>
      </c>
    </row>
    <row r="468" spans="1:31" x14ac:dyDescent="0.25">
      <c r="A468">
        <v>235237</v>
      </c>
      <c r="B468" t="s">
        <v>444</v>
      </c>
      <c r="C468" t="s">
        <v>464</v>
      </c>
      <c r="D468">
        <v>4</v>
      </c>
      <c r="E468" t="s">
        <v>6288</v>
      </c>
      <c r="F468" t="s">
        <v>3395</v>
      </c>
      <c r="G468" t="s">
        <v>6289</v>
      </c>
      <c r="H468" t="s">
        <v>6290</v>
      </c>
      <c r="I468" t="s">
        <v>6291</v>
      </c>
      <c r="J468">
        <v>5927</v>
      </c>
      <c r="K468" t="s">
        <v>88</v>
      </c>
      <c r="L468" t="s">
        <v>6</v>
      </c>
      <c r="M468" t="s">
        <v>5</v>
      </c>
      <c r="N468" t="s">
        <v>6292</v>
      </c>
      <c r="O468" t="s">
        <v>0</v>
      </c>
      <c r="P468" s="3">
        <v>333.75</v>
      </c>
      <c r="Q468" s="3">
        <v>667.5</v>
      </c>
      <c r="R468" s="3">
        <v>1001.25</v>
      </c>
      <c r="S468" s="3">
        <v>1214.3</v>
      </c>
      <c r="T468" s="3">
        <v>1367</v>
      </c>
      <c r="U468" s="3">
        <v>1519.7</v>
      </c>
      <c r="V468" t="s">
        <v>46</v>
      </c>
      <c r="W468" t="s">
        <v>866</v>
      </c>
      <c r="X468" t="s">
        <v>1</v>
      </c>
      <c r="Y468" t="s">
        <v>1</v>
      </c>
      <c r="Z468" t="s">
        <v>6293</v>
      </c>
      <c r="AA468">
        <v>203.59999994910004</v>
      </c>
      <c r="AB468" t="s">
        <v>6717</v>
      </c>
      <c r="AC468" s="4">
        <v>1206737.1996983159</v>
      </c>
      <c r="AD468" s="5" t="s">
        <v>6680</v>
      </c>
      <c r="AE468" s="6">
        <v>150.875</v>
      </c>
    </row>
    <row r="469" spans="1:31" x14ac:dyDescent="0.25">
      <c r="A469">
        <v>235149</v>
      </c>
      <c r="B469" t="s">
        <v>444</v>
      </c>
      <c r="C469" t="s">
        <v>464</v>
      </c>
      <c r="D469">
        <v>4</v>
      </c>
      <c r="E469" t="s">
        <v>530</v>
      </c>
      <c r="F469" t="s">
        <v>529</v>
      </c>
      <c r="G469" t="s">
        <v>528</v>
      </c>
      <c r="H469" t="s">
        <v>527</v>
      </c>
      <c r="I469" t="s">
        <v>526</v>
      </c>
      <c r="J469">
        <v>7516</v>
      </c>
      <c r="K469" t="s">
        <v>88</v>
      </c>
      <c r="L469" t="s">
        <v>6</v>
      </c>
      <c r="M469" t="s">
        <v>5</v>
      </c>
      <c r="N469" t="s">
        <v>525</v>
      </c>
      <c r="O469" t="s">
        <v>524</v>
      </c>
      <c r="P469" s="3">
        <v>334.23</v>
      </c>
      <c r="Q469" s="3">
        <v>668.46</v>
      </c>
      <c r="R469" s="3">
        <v>1002.69</v>
      </c>
      <c r="S469" s="3">
        <v>1216.02</v>
      </c>
      <c r="T469" s="3">
        <v>1368.9</v>
      </c>
      <c r="U469" s="3">
        <v>1521.78</v>
      </c>
      <c r="V469" t="s">
        <v>46</v>
      </c>
      <c r="W469" t="s">
        <v>2</v>
      </c>
      <c r="X469" t="s">
        <v>1</v>
      </c>
      <c r="Y469" t="s">
        <v>1</v>
      </c>
      <c r="Z469" t="s">
        <v>523</v>
      </c>
      <c r="AA469">
        <v>203.83999994904013</v>
      </c>
      <c r="AB469" t="s">
        <v>6717</v>
      </c>
      <c r="AC469" s="4">
        <v>1532061.4396169856</v>
      </c>
      <c r="AD469" s="5" t="s">
        <v>6680</v>
      </c>
      <c r="AE469" s="6">
        <v>151.12499999999977</v>
      </c>
    </row>
    <row r="470" spans="1:31" x14ac:dyDescent="0.25">
      <c r="A470">
        <v>235431</v>
      </c>
      <c r="B470" t="s">
        <v>444</v>
      </c>
      <c r="C470" t="s">
        <v>464</v>
      </c>
      <c r="D470">
        <v>1</v>
      </c>
      <c r="E470" t="s">
        <v>509</v>
      </c>
      <c r="F470" t="s">
        <v>508</v>
      </c>
      <c r="G470" t="s">
        <v>507</v>
      </c>
      <c r="H470" t="s">
        <v>506</v>
      </c>
      <c r="I470" t="s">
        <v>505</v>
      </c>
      <c r="J470">
        <v>6443</v>
      </c>
      <c r="K470" t="s">
        <v>88</v>
      </c>
      <c r="L470" t="s">
        <v>6</v>
      </c>
      <c r="M470" t="s">
        <v>5</v>
      </c>
      <c r="N470" t="s">
        <v>504</v>
      </c>
      <c r="O470" t="s">
        <v>0</v>
      </c>
      <c r="P470" s="3">
        <v>308.73</v>
      </c>
      <c r="Q470" s="3">
        <v>617.46</v>
      </c>
      <c r="R470" s="3">
        <v>926.19</v>
      </c>
      <c r="S470" s="3">
        <v>1131.02</v>
      </c>
      <c r="T470" s="3">
        <v>1283.9000000000001</v>
      </c>
      <c r="U470" s="3">
        <v>1436.78</v>
      </c>
      <c r="V470" t="s">
        <v>46</v>
      </c>
      <c r="W470" t="s">
        <v>2</v>
      </c>
      <c r="X470" t="s">
        <v>1</v>
      </c>
      <c r="Y470" t="s">
        <v>1</v>
      </c>
      <c r="Z470" t="s">
        <v>0</v>
      </c>
      <c r="AA470">
        <v>203.83999994904013</v>
      </c>
      <c r="AB470" t="s">
        <v>6717</v>
      </c>
      <c r="AC470" s="4">
        <v>1313341.1196716656</v>
      </c>
      <c r="AD470" s="5" t="s">
        <v>6680</v>
      </c>
      <c r="AE470" s="6">
        <v>129.87499999999977</v>
      </c>
    </row>
    <row r="471" spans="1:31" x14ac:dyDescent="0.25">
      <c r="A471">
        <v>236072</v>
      </c>
      <c r="B471" t="s">
        <v>444</v>
      </c>
      <c r="C471" t="s">
        <v>464</v>
      </c>
      <c r="D471">
        <v>1</v>
      </c>
      <c r="E471" t="s">
        <v>503</v>
      </c>
      <c r="F471" t="s">
        <v>449</v>
      </c>
      <c r="G471" t="s">
        <v>502</v>
      </c>
      <c r="H471" t="s">
        <v>501</v>
      </c>
      <c r="I471" t="s">
        <v>500</v>
      </c>
      <c r="J471">
        <v>6493</v>
      </c>
      <c r="K471" t="s">
        <v>88</v>
      </c>
      <c r="L471" t="s">
        <v>6</v>
      </c>
      <c r="M471" t="s">
        <v>5</v>
      </c>
      <c r="N471" t="s">
        <v>499</v>
      </c>
      <c r="O471" t="s">
        <v>498</v>
      </c>
      <c r="P471" s="3">
        <v>313.73</v>
      </c>
      <c r="Q471" s="3">
        <v>640.46</v>
      </c>
      <c r="R471" s="3">
        <v>958.19</v>
      </c>
      <c r="S471" s="3">
        <v>1181.02</v>
      </c>
      <c r="T471" s="3">
        <v>1333.9</v>
      </c>
      <c r="U471" s="3">
        <v>1486.78</v>
      </c>
      <c r="V471" t="s">
        <v>46</v>
      </c>
      <c r="W471" t="s">
        <v>2</v>
      </c>
      <c r="X471" t="s">
        <v>1</v>
      </c>
      <c r="Y471" t="s">
        <v>1</v>
      </c>
      <c r="Z471" t="s">
        <v>497</v>
      </c>
      <c r="AA471">
        <v>203.83999994904013</v>
      </c>
      <c r="AB471" t="s">
        <v>6717</v>
      </c>
      <c r="AC471" s="4">
        <v>1323533.1196691175</v>
      </c>
      <c r="AD471" s="5" t="s">
        <v>6680</v>
      </c>
      <c r="AE471" s="6">
        <v>142.37499999999977</v>
      </c>
    </row>
    <row r="472" spans="1:31" x14ac:dyDescent="0.25">
      <c r="A472">
        <v>236504</v>
      </c>
      <c r="B472" t="s">
        <v>444</v>
      </c>
      <c r="C472" t="s">
        <v>464</v>
      </c>
      <c r="D472">
        <v>1</v>
      </c>
      <c r="E472" t="s">
        <v>483</v>
      </c>
      <c r="F472" t="s">
        <v>449</v>
      </c>
      <c r="G472" t="s">
        <v>482</v>
      </c>
      <c r="H472" t="s">
        <v>481</v>
      </c>
      <c r="I472" t="s">
        <v>480</v>
      </c>
      <c r="J472">
        <v>5535</v>
      </c>
      <c r="K472" t="s">
        <v>88</v>
      </c>
      <c r="L472" t="s">
        <v>6</v>
      </c>
      <c r="M472" t="s">
        <v>5</v>
      </c>
      <c r="N472" t="s">
        <v>479</v>
      </c>
      <c r="O472" t="s">
        <v>479</v>
      </c>
      <c r="P472" s="3">
        <v>308.73</v>
      </c>
      <c r="Q472" s="3">
        <v>617.46</v>
      </c>
      <c r="R472" s="3">
        <v>926.19</v>
      </c>
      <c r="S472" s="3">
        <v>1131.02</v>
      </c>
      <c r="T472" s="3">
        <v>1283.9000000000001</v>
      </c>
      <c r="U472" s="3">
        <v>1436.78</v>
      </c>
      <c r="V472" t="s">
        <v>478</v>
      </c>
      <c r="W472" t="s">
        <v>2</v>
      </c>
      <c r="X472" t="s">
        <v>1</v>
      </c>
      <c r="Y472" t="s">
        <v>1</v>
      </c>
      <c r="Z472" t="s">
        <v>0</v>
      </c>
      <c r="AA472">
        <v>203.83999994904013</v>
      </c>
      <c r="AB472" t="s">
        <v>6717</v>
      </c>
      <c r="AC472" s="4">
        <v>1128254.3997179372</v>
      </c>
      <c r="AD472" s="5" t="s">
        <v>6680</v>
      </c>
      <c r="AE472" s="6">
        <v>129.87499999999977</v>
      </c>
    </row>
    <row r="473" spans="1:31" x14ac:dyDescent="0.25">
      <c r="A473">
        <v>236513</v>
      </c>
      <c r="B473" t="s">
        <v>444</v>
      </c>
      <c r="C473" t="s">
        <v>464</v>
      </c>
      <c r="D473">
        <v>1</v>
      </c>
      <c r="E473" t="s">
        <v>6328</v>
      </c>
      <c r="F473" t="s">
        <v>449</v>
      </c>
      <c r="G473" t="s">
        <v>6329</v>
      </c>
      <c r="H473" t="s">
        <v>6330</v>
      </c>
      <c r="I473" t="s">
        <v>6331</v>
      </c>
      <c r="J473">
        <v>6773</v>
      </c>
      <c r="K473" t="s">
        <v>88</v>
      </c>
      <c r="L473" t="s">
        <v>6</v>
      </c>
      <c r="M473" t="s">
        <v>5</v>
      </c>
      <c r="N473" t="s">
        <v>6332</v>
      </c>
      <c r="O473" t="s">
        <v>0</v>
      </c>
      <c r="P473" s="3">
        <v>308.73</v>
      </c>
      <c r="Q473" s="3">
        <v>617.46</v>
      </c>
      <c r="R473" s="3">
        <v>926.19</v>
      </c>
      <c r="S473" s="3">
        <v>1131.02</v>
      </c>
      <c r="T473" s="3">
        <v>1283.9000000000001</v>
      </c>
      <c r="U473" s="3">
        <v>1436.78</v>
      </c>
      <c r="V473" t="s">
        <v>46</v>
      </c>
      <c r="W473" t="s">
        <v>866</v>
      </c>
      <c r="X473" t="s">
        <v>1</v>
      </c>
      <c r="Y473" t="s">
        <v>1</v>
      </c>
      <c r="Z473" t="s">
        <v>0</v>
      </c>
      <c r="AA473">
        <v>203.83999994904013</v>
      </c>
      <c r="AB473" t="s">
        <v>6717</v>
      </c>
      <c r="AC473" s="4">
        <v>1380608.3196548489</v>
      </c>
      <c r="AD473" s="5" t="s">
        <v>6680</v>
      </c>
      <c r="AE473" s="6">
        <v>129.87499999999977</v>
      </c>
    </row>
    <row r="474" spans="1:31" x14ac:dyDescent="0.25">
      <c r="A474">
        <v>236708</v>
      </c>
      <c r="B474" t="s">
        <v>444</v>
      </c>
      <c r="C474" t="s">
        <v>464</v>
      </c>
      <c r="D474">
        <v>4</v>
      </c>
      <c r="E474" t="s">
        <v>6362</v>
      </c>
      <c r="F474" t="s">
        <v>515</v>
      </c>
      <c r="G474" t="s">
        <v>6363</v>
      </c>
      <c r="J474">
        <v>5970</v>
      </c>
      <c r="K474" t="s">
        <v>88</v>
      </c>
      <c r="L474" t="s">
        <v>6</v>
      </c>
      <c r="M474" t="s">
        <v>5</v>
      </c>
      <c r="N474" t="s">
        <v>6364</v>
      </c>
      <c r="O474" t="s">
        <v>6354</v>
      </c>
      <c r="P474" s="3">
        <v>308.73</v>
      </c>
      <c r="Q474" s="3">
        <v>617.46</v>
      </c>
      <c r="R474" s="3">
        <v>926.19</v>
      </c>
      <c r="S474" s="3">
        <v>1131.02</v>
      </c>
      <c r="T474" s="3">
        <v>1283.9000000000001</v>
      </c>
      <c r="U474" s="3">
        <v>1436.78</v>
      </c>
      <c r="V474" t="s">
        <v>30</v>
      </c>
      <c r="W474" t="s">
        <v>866</v>
      </c>
      <c r="X474" t="s">
        <v>39</v>
      </c>
      <c r="Y474" t="s">
        <v>39</v>
      </c>
      <c r="Z474" t="s">
        <v>6365</v>
      </c>
      <c r="AA474">
        <v>203.83999994904013</v>
      </c>
      <c r="AB474" t="s">
        <v>6717</v>
      </c>
      <c r="AC474" s="4">
        <v>1216924.7996957696</v>
      </c>
      <c r="AD474" s="5" t="s">
        <v>6680</v>
      </c>
      <c r="AE474" s="6">
        <v>129.87499999999977</v>
      </c>
    </row>
    <row r="475" spans="1:31" x14ac:dyDescent="0.25">
      <c r="A475">
        <v>221838</v>
      </c>
      <c r="B475" t="s">
        <v>236</v>
      </c>
      <c r="C475" t="s">
        <v>1069</v>
      </c>
      <c r="D475">
        <v>1</v>
      </c>
      <c r="E475" t="s">
        <v>1086</v>
      </c>
      <c r="F475" t="s">
        <v>233</v>
      </c>
      <c r="G475" t="s">
        <v>1085</v>
      </c>
      <c r="H475" t="s">
        <v>1084</v>
      </c>
      <c r="I475" t="s">
        <v>1083</v>
      </c>
      <c r="J475">
        <v>7073</v>
      </c>
      <c r="K475" t="s">
        <v>7</v>
      </c>
      <c r="L475" t="s">
        <v>6</v>
      </c>
      <c r="M475" t="s">
        <v>5</v>
      </c>
      <c r="N475" t="s">
        <v>1082</v>
      </c>
      <c r="O475" t="s">
        <v>0</v>
      </c>
      <c r="P475" s="3">
        <v>972</v>
      </c>
      <c r="Q475" s="3">
        <v>1944</v>
      </c>
      <c r="R475" s="3">
        <v>2851</v>
      </c>
      <c r="S475" s="3">
        <v>3628</v>
      </c>
      <c r="T475" s="3">
        <v>3784</v>
      </c>
      <c r="U475" s="3">
        <v>3940</v>
      </c>
      <c r="V475" t="s">
        <v>46</v>
      </c>
      <c r="W475" t="s">
        <v>29</v>
      </c>
      <c r="X475" t="s">
        <v>1</v>
      </c>
      <c r="Y475" t="s">
        <v>1</v>
      </c>
      <c r="Z475" t="s">
        <v>0</v>
      </c>
      <c r="AA475">
        <v>156</v>
      </c>
      <c r="AB475" t="s">
        <v>6717</v>
      </c>
      <c r="AC475" s="4">
        <v>1103388</v>
      </c>
      <c r="AD475" s="5" t="s">
        <v>6677</v>
      </c>
      <c r="AE475" s="6">
        <v>751</v>
      </c>
    </row>
    <row r="476" spans="1:31" x14ac:dyDescent="0.25">
      <c r="A476">
        <v>234933</v>
      </c>
      <c r="B476" t="s">
        <v>444</v>
      </c>
      <c r="C476" t="s">
        <v>464</v>
      </c>
      <c r="D476">
        <v>1</v>
      </c>
      <c r="E476" t="s">
        <v>6261</v>
      </c>
      <c r="F476" t="s">
        <v>6262</v>
      </c>
      <c r="G476" t="s">
        <v>6263</v>
      </c>
      <c r="H476" t="s">
        <v>6264</v>
      </c>
      <c r="I476" t="s">
        <v>6265</v>
      </c>
      <c r="J476">
        <v>10911</v>
      </c>
      <c r="K476" t="s">
        <v>88</v>
      </c>
      <c r="L476" t="s">
        <v>6</v>
      </c>
      <c r="M476" t="s">
        <v>5</v>
      </c>
      <c r="N476" t="s">
        <v>6268</v>
      </c>
      <c r="O476" t="s">
        <v>0</v>
      </c>
      <c r="P476" s="3">
        <v>317.19</v>
      </c>
      <c r="Q476" s="3">
        <v>634.38</v>
      </c>
      <c r="R476" s="3">
        <v>951.57</v>
      </c>
      <c r="S476" s="3">
        <v>1165.72</v>
      </c>
      <c r="T476" s="3">
        <v>1328.35</v>
      </c>
      <c r="U476" s="3">
        <v>1490.98</v>
      </c>
      <c r="V476" t="s">
        <v>6267</v>
      </c>
      <c r="W476" t="s">
        <v>866</v>
      </c>
      <c r="X476" t="s">
        <v>1</v>
      </c>
      <c r="Y476" t="s">
        <v>1</v>
      </c>
      <c r="Z476" t="s">
        <v>6266</v>
      </c>
      <c r="AA476">
        <v>216.83999994578983</v>
      </c>
      <c r="AB476" t="s">
        <v>6717</v>
      </c>
      <c r="AC476" s="4">
        <v>2365941.2394085126</v>
      </c>
      <c r="AD476" s="5" t="s">
        <v>6680</v>
      </c>
      <c r="AE476" s="6">
        <v>128.79999999999995</v>
      </c>
    </row>
    <row r="477" spans="1:31" x14ac:dyDescent="0.25">
      <c r="A477">
        <v>235343</v>
      </c>
      <c r="B477" t="s">
        <v>444</v>
      </c>
      <c r="C477" t="s">
        <v>464</v>
      </c>
      <c r="D477">
        <v>1</v>
      </c>
      <c r="E477" t="s">
        <v>6300</v>
      </c>
      <c r="F477" t="s">
        <v>4029</v>
      </c>
      <c r="G477" t="s">
        <v>6301</v>
      </c>
      <c r="H477" t="s">
        <v>6302</v>
      </c>
      <c r="I477" t="s">
        <v>6303</v>
      </c>
      <c r="J477">
        <v>7915</v>
      </c>
      <c r="K477" t="s">
        <v>88</v>
      </c>
      <c r="L477" t="s">
        <v>6</v>
      </c>
      <c r="M477" t="s">
        <v>5</v>
      </c>
      <c r="N477" t="s">
        <v>6304</v>
      </c>
      <c r="O477" t="s">
        <v>0</v>
      </c>
      <c r="P477" s="3">
        <v>387.73</v>
      </c>
      <c r="Q477" s="3">
        <v>716.46</v>
      </c>
      <c r="R477" s="3">
        <v>1052.19</v>
      </c>
      <c r="S477" s="3">
        <v>1284.02</v>
      </c>
      <c r="T477" s="3">
        <v>1448.9</v>
      </c>
      <c r="U477" s="3">
        <v>1613.78</v>
      </c>
      <c r="V477" t="s">
        <v>46</v>
      </c>
      <c r="W477" t="s">
        <v>866</v>
      </c>
      <c r="X477" t="s">
        <v>1</v>
      </c>
      <c r="Y477" t="s">
        <v>1</v>
      </c>
      <c r="Z477" t="s">
        <v>0</v>
      </c>
      <c r="AA477">
        <v>219.83999994504012</v>
      </c>
      <c r="AB477" t="s">
        <v>6717</v>
      </c>
      <c r="AC477" s="4">
        <v>1740033.5995649926</v>
      </c>
      <c r="AD477" s="5" t="s">
        <v>6680</v>
      </c>
      <c r="AE477" s="6">
        <v>156.12499999999977</v>
      </c>
    </row>
    <row r="478" spans="1:31" x14ac:dyDescent="0.25">
      <c r="A478">
        <v>115001</v>
      </c>
      <c r="B478" t="s">
        <v>27</v>
      </c>
      <c r="D478">
        <v>4</v>
      </c>
      <c r="E478" t="s">
        <v>3671</v>
      </c>
      <c r="F478" t="s">
        <v>3670</v>
      </c>
      <c r="G478" t="s">
        <v>3669</v>
      </c>
      <c r="H478" t="s">
        <v>3668</v>
      </c>
      <c r="I478" t="s">
        <v>3667</v>
      </c>
      <c r="J478">
        <v>15112</v>
      </c>
      <c r="K478" t="s">
        <v>7</v>
      </c>
      <c r="L478" t="s">
        <v>6</v>
      </c>
      <c r="M478" t="s">
        <v>5</v>
      </c>
      <c r="N478" t="s">
        <v>3666</v>
      </c>
      <c r="O478" t="s">
        <v>0</v>
      </c>
      <c r="P478" s="3">
        <v>208.5</v>
      </c>
      <c r="Q478" s="3">
        <v>376.5</v>
      </c>
      <c r="R478" s="3">
        <v>544.5</v>
      </c>
      <c r="S478" s="3">
        <v>712.5</v>
      </c>
      <c r="T478" s="3">
        <v>880.5</v>
      </c>
      <c r="U478" s="3">
        <v>1048.5</v>
      </c>
      <c r="V478" t="s">
        <v>46</v>
      </c>
      <c r="W478" t="s">
        <v>2</v>
      </c>
      <c r="X478" t="s">
        <v>1</v>
      </c>
      <c r="Y478" t="s">
        <v>1</v>
      </c>
      <c r="Z478" t="s">
        <v>0</v>
      </c>
      <c r="AA478">
        <v>168</v>
      </c>
      <c r="AB478" t="s">
        <v>6717</v>
      </c>
      <c r="AC478" s="4">
        <v>2538816</v>
      </c>
      <c r="AD478" s="5" t="s">
        <v>6677</v>
      </c>
      <c r="AE478" s="6">
        <v>10.125</v>
      </c>
    </row>
    <row r="479" spans="1:31" x14ac:dyDescent="0.25">
      <c r="A479">
        <v>188137</v>
      </c>
      <c r="B479" t="s">
        <v>1845</v>
      </c>
      <c r="D479">
        <v>4</v>
      </c>
      <c r="E479" t="s">
        <v>4769</v>
      </c>
      <c r="F479" t="s">
        <v>4770</v>
      </c>
      <c r="G479" t="s">
        <v>4771</v>
      </c>
      <c r="H479" t="s">
        <v>4772</v>
      </c>
      <c r="I479" t="s">
        <v>4773</v>
      </c>
      <c r="J479">
        <v>5475</v>
      </c>
      <c r="K479" t="s">
        <v>7</v>
      </c>
      <c r="L479" t="s">
        <v>6</v>
      </c>
      <c r="M479" t="s">
        <v>5</v>
      </c>
      <c r="N479" t="s">
        <v>4774</v>
      </c>
      <c r="O479" t="s">
        <v>0</v>
      </c>
      <c r="P479" s="3">
        <v>170</v>
      </c>
      <c r="Q479" s="3">
        <v>339</v>
      </c>
      <c r="R479" s="3">
        <v>509</v>
      </c>
      <c r="S479" s="3">
        <v>678</v>
      </c>
      <c r="T479" s="3">
        <v>848</v>
      </c>
      <c r="U479" s="3">
        <v>1017</v>
      </c>
      <c r="V479" t="s">
        <v>46</v>
      </c>
      <c r="W479" t="s">
        <v>866</v>
      </c>
      <c r="X479" t="s">
        <v>1</v>
      </c>
      <c r="Y479" t="s">
        <v>1</v>
      </c>
      <c r="Z479" t="s">
        <v>0</v>
      </c>
      <c r="AA479">
        <v>170</v>
      </c>
      <c r="AB479" t="s">
        <v>6717</v>
      </c>
      <c r="AC479" s="4">
        <v>930750</v>
      </c>
      <c r="AD479" s="5" t="s">
        <v>6677</v>
      </c>
      <c r="AE479" s="6">
        <v>0</v>
      </c>
    </row>
    <row r="480" spans="1:31" x14ac:dyDescent="0.25">
      <c r="A480">
        <v>221847</v>
      </c>
      <c r="B480" t="s">
        <v>236</v>
      </c>
      <c r="C480" t="s">
        <v>1069</v>
      </c>
      <c r="D480">
        <v>1</v>
      </c>
      <c r="E480" t="s">
        <v>1081</v>
      </c>
      <c r="F480" t="s">
        <v>1080</v>
      </c>
      <c r="G480" t="s">
        <v>1079</v>
      </c>
      <c r="H480" t="s">
        <v>1078</v>
      </c>
      <c r="I480" t="s">
        <v>1077</v>
      </c>
      <c r="J480">
        <v>10314</v>
      </c>
      <c r="K480" t="s">
        <v>7</v>
      </c>
      <c r="L480" t="s">
        <v>6</v>
      </c>
      <c r="M480" t="s">
        <v>5</v>
      </c>
      <c r="N480" t="s">
        <v>1076</v>
      </c>
      <c r="O480" t="s">
        <v>0</v>
      </c>
      <c r="P480" s="3">
        <v>1095</v>
      </c>
      <c r="Q480" s="3">
        <v>2190</v>
      </c>
      <c r="R480" s="3">
        <v>3166.5</v>
      </c>
      <c r="S480" s="3">
        <v>4101.5</v>
      </c>
      <c r="T480" s="3">
        <v>4275.5</v>
      </c>
      <c r="U480" s="3">
        <v>4432</v>
      </c>
      <c r="V480" t="s">
        <v>30</v>
      </c>
      <c r="W480" t="s">
        <v>29</v>
      </c>
      <c r="X480" t="s">
        <v>39</v>
      </c>
      <c r="Y480" t="s">
        <v>39</v>
      </c>
      <c r="Z480" t="s">
        <v>0</v>
      </c>
      <c r="AA480">
        <v>174</v>
      </c>
      <c r="AB480" t="s">
        <v>6717</v>
      </c>
      <c r="AC480" s="4">
        <v>1794636</v>
      </c>
      <c r="AD480" s="5" t="s">
        <v>6677</v>
      </c>
      <c r="AE480" s="6">
        <v>851.375</v>
      </c>
    </row>
    <row r="481" spans="1:31" x14ac:dyDescent="0.25">
      <c r="A481">
        <v>223524</v>
      </c>
      <c r="B481" t="s">
        <v>200</v>
      </c>
      <c r="D481">
        <v>4</v>
      </c>
      <c r="E481" t="s">
        <v>1022</v>
      </c>
      <c r="F481" t="s">
        <v>1021</v>
      </c>
      <c r="G481" t="s">
        <v>1020</v>
      </c>
      <c r="H481" t="s">
        <v>1019</v>
      </c>
      <c r="I481" t="s">
        <v>1018</v>
      </c>
      <c r="J481">
        <v>12403</v>
      </c>
      <c r="K481" t="s">
        <v>7</v>
      </c>
      <c r="L481" t="s">
        <v>6</v>
      </c>
      <c r="M481" t="s">
        <v>5</v>
      </c>
      <c r="N481" t="s">
        <v>834</v>
      </c>
      <c r="O481" t="s">
        <v>0</v>
      </c>
      <c r="P481" s="3">
        <v>177</v>
      </c>
      <c r="Q481" s="3">
        <v>354</v>
      </c>
      <c r="R481" s="3">
        <v>531</v>
      </c>
      <c r="S481" s="3">
        <v>708</v>
      </c>
      <c r="T481" s="3">
        <v>885</v>
      </c>
      <c r="U481" s="3">
        <v>1062</v>
      </c>
      <c r="V481" t="s">
        <v>1017</v>
      </c>
      <c r="W481" t="s">
        <v>2</v>
      </c>
      <c r="X481" t="s">
        <v>1</v>
      </c>
      <c r="Y481" t="s">
        <v>1</v>
      </c>
      <c r="Z481" t="s">
        <v>0</v>
      </c>
      <c r="AA481">
        <v>177</v>
      </c>
      <c r="AB481" t="s">
        <v>6717</v>
      </c>
      <c r="AC481" s="4">
        <v>2195331</v>
      </c>
      <c r="AD481" s="5" t="s">
        <v>6677</v>
      </c>
      <c r="AE481" s="6">
        <v>0</v>
      </c>
    </row>
    <row r="482" spans="1:31" x14ac:dyDescent="0.25">
      <c r="A482">
        <v>223773</v>
      </c>
      <c r="B482" t="s">
        <v>200</v>
      </c>
      <c r="D482">
        <v>4</v>
      </c>
      <c r="E482" t="s">
        <v>1016</v>
      </c>
      <c r="F482" t="s">
        <v>1015</v>
      </c>
      <c r="G482" t="s">
        <v>1014</v>
      </c>
      <c r="H482" t="s">
        <v>1013</v>
      </c>
      <c r="I482" t="s">
        <v>1012</v>
      </c>
      <c r="J482">
        <v>6759</v>
      </c>
      <c r="K482" t="s">
        <v>7</v>
      </c>
      <c r="L482" t="s">
        <v>6</v>
      </c>
      <c r="M482" t="s">
        <v>5</v>
      </c>
      <c r="N482" t="s">
        <v>973</v>
      </c>
      <c r="O482" t="s">
        <v>1011</v>
      </c>
      <c r="P482" s="3">
        <v>177</v>
      </c>
      <c r="Q482" s="3">
        <v>354</v>
      </c>
      <c r="R482" s="3">
        <v>531</v>
      </c>
      <c r="S482" s="3">
        <v>708</v>
      </c>
      <c r="T482" s="3">
        <v>885</v>
      </c>
      <c r="U482" s="3">
        <v>1062</v>
      </c>
      <c r="V482" t="s">
        <v>46</v>
      </c>
      <c r="W482" t="s">
        <v>2</v>
      </c>
      <c r="X482" t="s">
        <v>1</v>
      </c>
      <c r="Y482" t="s">
        <v>1</v>
      </c>
      <c r="Z482" t="s">
        <v>0</v>
      </c>
      <c r="AA482">
        <v>177</v>
      </c>
      <c r="AB482" t="s">
        <v>6717</v>
      </c>
      <c r="AC482" s="4">
        <v>1196343</v>
      </c>
      <c r="AD482" s="5" t="s">
        <v>6677</v>
      </c>
      <c r="AE482" s="6">
        <v>0</v>
      </c>
    </row>
    <row r="483" spans="1:31" x14ac:dyDescent="0.25">
      <c r="A483">
        <v>224572</v>
      </c>
      <c r="B483" t="s">
        <v>200</v>
      </c>
      <c r="D483">
        <v>4</v>
      </c>
      <c r="E483" t="s">
        <v>978</v>
      </c>
      <c r="F483" t="s">
        <v>977</v>
      </c>
      <c r="G483" t="s">
        <v>976</v>
      </c>
      <c r="H483" t="s">
        <v>975</v>
      </c>
      <c r="I483" t="s">
        <v>974</v>
      </c>
      <c r="J483">
        <v>15112</v>
      </c>
      <c r="K483" t="s">
        <v>7</v>
      </c>
      <c r="L483" t="s">
        <v>6</v>
      </c>
      <c r="M483" t="s">
        <v>5</v>
      </c>
      <c r="N483" t="s">
        <v>973</v>
      </c>
      <c r="O483" t="s">
        <v>834</v>
      </c>
      <c r="P483" s="3">
        <v>177</v>
      </c>
      <c r="Q483" s="3">
        <v>354</v>
      </c>
      <c r="R483" s="3">
        <v>531</v>
      </c>
      <c r="S483" s="3">
        <v>708</v>
      </c>
      <c r="T483" s="3">
        <v>885</v>
      </c>
      <c r="U483" s="3">
        <v>1062</v>
      </c>
      <c r="V483" t="s">
        <v>46</v>
      </c>
      <c r="W483" t="s">
        <v>2</v>
      </c>
      <c r="X483" t="s">
        <v>1</v>
      </c>
      <c r="Y483" t="s">
        <v>1</v>
      </c>
      <c r="Z483" t="s">
        <v>0</v>
      </c>
      <c r="AA483">
        <v>177</v>
      </c>
      <c r="AB483" t="s">
        <v>6717</v>
      </c>
      <c r="AC483" s="4">
        <v>2674824</v>
      </c>
      <c r="AD483" s="5" t="s">
        <v>6677</v>
      </c>
      <c r="AE483" s="6">
        <v>0</v>
      </c>
    </row>
    <row r="484" spans="1:31" x14ac:dyDescent="0.25">
      <c r="A484">
        <v>226930</v>
      </c>
      <c r="B484" t="s">
        <v>200</v>
      </c>
      <c r="D484">
        <v>4</v>
      </c>
      <c r="E484" t="s">
        <v>892</v>
      </c>
      <c r="F484" t="s">
        <v>838</v>
      </c>
      <c r="G484" t="s">
        <v>891</v>
      </c>
      <c r="J484">
        <v>8950</v>
      </c>
      <c r="K484" t="s">
        <v>7</v>
      </c>
      <c r="L484" t="s">
        <v>6</v>
      </c>
      <c r="M484" t="s">
        <v>5</v>
      </c>
      <c r="N484" t="s">
        <v>834</v>
      </c>
      <c r="O484" t="s">
        <v>0</v>
      </c>
      <c r="P484" s="3">
        <v>177</v>
      </c>
      <c r="Q484" s="3">
        <v>354</v>
      </c>
      <c r="R484" s="3">
        <v>531</v>
      </c>
      <c r="S484" s="3">
        <v>708</v>
      </c>
      <c r="T484" s="3">
        <v>885</v>
      </c>
      <c r="U484" s="3">
        <v>1062</v>
      </c>
      <c r="V484" t="s">
        <v>46</v>
      </c>
      <c r="W484" t="s">
        <v>2</v>
      </c>
      <c r="X484" t="s">
        <v>1</v>
      </c>
      <c r="Y484" t="s">
        <v>1</v>
      </c>
      <c r="Z484" t="s">
        <v>0</v>
      </c>
      <c r="AA484">
        <v>177</v>
      </c>
      <c r="AB484" t="s">
        <v>6717</v>
      </c>
      <c r="AC484" s="4">
        <v>1584150</v>
      </c>
      <c r="AD484" s="5" t="s">
        <v>6677</v>
      </c>
      <c r="AE484" s="6">
        <v>0</v>
      </c>
    </row>
    <row r="485" spans="1:31" x14ac:dyDescent="0.25">
      <c r="A485">
        <v>227191</v>
      </c>
      <c r="B485" t="s">
        <v>200</v>
      </c>
      <c r="D485">
        <v>4</v>
      </c>
      <c r="E485" t="s">
        <v>886</v>
      </c>
      <c r="F485" t="s">
        <v>885</v>
      </c>
      <c r="G485" t="s">
        <v>884</v>
      </c>
      <c r="H485" t="s">
        <v>883</v>
      </c>
      <c r="I485" t="s">
        <v>882</v>
      </c>
      <c r="J485">
        <v>10744</v>
      </c>
      <c r="K485" t="s">
        <v>7</v>
      </c>
      <c r="L485" t="s">
        <v>6</v>
      </c>
      <c r="M485" t="s">
        <v>5</v>
      </c>
      <c r="N485" t="s">
        <v>881</v>
      </c>
      <c r="O485" t="s">
        <v>0</v>
      </c>
      <c r="P485" s="3">
        <v>177</v>
      </c>
      <c r="Q485" s="3">
        <v>354</v>
      </c>
      <c r="R485" s="3">
        <v>531</v>
      </c>
      <c r="S485" s="3">
        <v>708</v>
      </c>
      <c r="T485" s="3">
        <v>885</v>
      </c>
      <c r="U485" s="3">
        <v>1062</v>
      </c>
      <c r="V485" t="s">
        <v>46</v>
      </c>
      <c r="W485" t="s">
        <v>2</v>
      </c>
      <c r="X485" t="s">
        <v>1</v>
      </c>
      <c r="Y485" t="s">
        <v>1</v>
      </c>
      <c r="Z485" t="s">
        <v>0</v>
      </c>
      <c r="AA485">
        <v>177</v>
      </c>
      <c r="AB485" t="s">
        <v>6717</v>
      </c>
      <c r="AC485" s="4">
        <v>1901688</v>
      </c>
      <c r="AD485" s="5" t="s">
        <v>6677</v>
      </c>
      <c r="AE485" s="6">
        <v>0</v>
      </c>
    </row>
    <row r="486" spans="1:31" x14ac:dyDescent="0.25">
      <c r="A486">
        <v>227766</v>
      </c>
      <c r="B486" t="s">
        <v>200</v>
      </c>
      <c r="D486">
        <v>4</v>
      </c>
      <c r="E486" t="s">
        <v>839</v>
      </c>
      <c r="F486" t="s">
        <v>838</v>
      </c>
      <c r="G486" t="s">
        <v>837</v>
      </c>
      <c r="H486" t="s">
        <v>836</v>
      </c>
      <c r="I486" t="s">
        <v>835</v>
      </c>
      <c r="J486">
        <v>19343</v>
      </c>
      <c r="K486" t="s">
        <v>7</v>
      </c>
      <c r="L486" t="s">
        <v>6</v>
      </c>
      <c r="M486" t="s">
        <v>5</v>
      </c>
      <c r="N486" t="s">
        <v>834</v>
      </c>
      <c r="O486" t="s">
        <v>0</v>
      </c>
      <c r="P486" s="3">
        <v>177</v>
      </c>
      <c r="Q486" s="3">
        <v>354</v>
      </c>
      <c r="R486" s="3">
        <v>531</v>
      </c>
      <c r="S486" s="3">
        <v>708</v>
      </c>
      <c r="T486" s="3">
        <v>885</v>
      </c>
      <c r="U486" s="3">
        <v>1062</v>
      </c>
      <c r="V486" t="s">
        <v>46</v>
      </c>
      <c r="W486" t="s">
        <v>2</v>
      </c>
      <c r="X486" t="s">
        <v>1</v>
      </c>
      <c r="Y486" t="s">
        <v>1</v>
      </c>
      <c r="Z486" t="s">
        <v>0</v>
      </c>
      <c r="AA486">
        <v>177</v>
      </c>
      <c r="AB486" t="s">
        <v>6717</v>
      </c>
      <c r="AC486" s="4">
        <v>3423711</v>
      </c>
      <c r="AD486" s="5" t="s">
        <v>6677</v>
      </c>
      <c r="AE486" s="6">
        <v>0</v>
      </c>
    </row>
    <row r="487" spans="1:31" x14ac:dyDescent="0.25">
      <c r="A487">
        <v>228547</v>
      </c>
      <c r="B487" t="s">
        <v>200</v>
      </c>
      <c r="D487">
        <v>4</v>
      </c>
      <c r="E487" t="s">
        <v>800</v>
      </c>
      <c r="F487" t="s">
        <v>799</v>
      </c>
      <c r="G487" t="s">
        <v>798</v>
      </c>
      <c r="H487" t="s">
        <v>798</v>
      </c>
      <c r="I487" t="s">
        <v>798</v>
      </c>
      <c r="J487">
        <v>50595</v>
      </c>
      <c r="K487" t="s">
        <v>7</v>
      </c>
      <c r="L487" t="s">
        <v>6</v>
      </c>
      <c r="M487" t="s">
        <v>5</v>
      </c>
      <c r="N487" t="s">
        <v>797</v>
      </c>
      <c r="O487" t="s">
        <v>0</v>
      </c>
      <c r="P487" s="3">
        <v>177</v>
      </c>
      <c r="Q487" s="3">
        <v>354</v>
      </c>
      <c r="R487" s="3">
        <v>531</v>
      </c>
      <c r="S487" s="3">
        <v>708</v>
      </c>
      <c r="T487" s="3">
        <v>885</v>
      </c>
      <c r="U487" s="3">
        <v>1062</v>
      </c>
      <c r="V487" t="s">
        <v>46</v>
      </c>
      <c r="W487" t="s">
        <v>2</v>
      </c>
      <c r="X487" t="s">
        <v>1</v>
      </c>
      <c r="Y487" t="s">
        <v>1</v>
      </c>
      <c r="Z487" t="s">
        <v>796</v>
      </c>
      <c r="AA487">
        <v>177</v>
      </c>
      <c r="AB487" t="s">
        <v>6717</v>
      </c>
      <c r="AC487" s="4">
        <v>8955315</v>
      </c>
      <c r="AD487" s="5" t="s">
        <v>6677</v>
      </c>
      <c r="AE487" s="6">
        <v>0</v>
      </c>
    </row>
    <row r="488" spans="1:31" x14ac:dyDescent="0.25">
      <c r="A488">
        <v>227854</v>
      </c>
      <c r="B488" t="s">
        <v>200</v>
      </c>
      <c r="C488" t="s">
        <v>199</v>
      </c>
      <c r="D488">
        <v>4</v>
      </c>
      <c r="E488" t="s">
        <v>833</v>
      </c>
      <c r="F488" t="s">
        <v>197</v>
      </c>
      <c r="G488" t="s">
        <v>832</v>
      </c>
      <c r="H488" t="s">
        <v>831</v>
      </c>
      <c r="I488" t="s">
        <v>830</v>
      </c>
      <c r="J488">
        <v>10514</v>
      </c>
      <c r="K488" t="s">
        <v>7</v>
      </c>
      <c r="L488" t="s">
        <v>6</v>
      </c>
      <c r="M488" t="s">
        <v>5</v>
      </c>
      <c r="N488" t="s">
        <v>829</v>
      </c>
      <c r="O488" t="s">
        <v>0</v>
      </c>
      <c r="P488" s="3">
        <v>504</v>
      </c>
      <c r="Q488" s="3">
        <v>504</v>
      </c>
      <c r="R488" s="3">
        <v>691</v>
      </c>
      <c r="S488" s="3">
        <v>873</v>
      </c>
      <c r="T488" s="3">
        <v>1054</v>
      </c>
      <c r="U488" s="3">
        <v>1236</v>
      </c>
      <c r="V488" t="s">
        <v>46</v>
      </c>
      <c r="W488" t="s">
        <v>29</v>
      </c>
      <c r="X488" t="s">
        <v>64</v>
      </c>
      <c r="Y488" t="s">
        <v>64</v>
      </c>
      <c r="Z488" t="s">
        <v>828</v>
      </c>
      <c r="AA488">
        <v>181</v>
      </c>
      <c r="AB488" t="s">
        <v>6717</v>
      </c>
      <c r="AC488" s="4">
        <v>1903034</v>
      </c>
      <c r="AD488" s="5" t="s">
        <v>6677</v>
      </c>
      <c r="AE488" s="6">
        <v>37.25</v>
      </c>
    </row>
    <row r="489" spans="1:31" x14ac:dyDescent="0.25">
      <c r="A489">
        <v>420398</v>
      </c>
      <c r="B489" t="s">
        <v>200</v>
      </c>
      <c r="C489" t="s">
        <v>199</v>
      </c>
      <c r="D489">
        <v>4</v>
      </c>
      <c r="E489" t="s">
        <v>198</v>
      </c>
      <c r="F489" t="s">
        <v>197</v>
      </c>
      <c r="G489" t="s">
        <v>196</v>
      </c>
      <c r="H489" t="s">
        <v>195</v>
      </c>
      <c r="I489" t="s">
        <v>194</v>
      </c>
      <c r="J489">
        <v>15797</v>
      </c>
      <c r="K489" t="s">
        <v>7</v>
      </c>
      <c r="L489" t="s">
        <v>6</v>
      </c>
      <c r="M489" t="s">
        <v>5</v>
      </c>
      <c r="N489" t="s">
        <v>193</v>
      </c>
      <c r="O489" t="s">
        <v>0</v>
      </c>
      <c r="P489" s="3">
        <v>504</v>
      </c>
      <c r="Q489" s="3">
        <v>504</v>
      </c>
      <c r="R489" s="3">
        <v>691</v>
      </c>
      <c r="S489" s="3">
        <v>873</v>
      </c>
      <c r="T489" s="3">
        <v>1054</v>
      </c>
      <c r="U489" s="3">
        <v>1236</v>
      </c>
      <c r="V489" t="s">
        <v>101</v>
      </c>
      <c r="W489" t="s">
        <v>29</v>
      </c>
      <c r="X489">
        <v>1</v>
      </c>
      <c r="Y489">
        <v>6</v>
      </c>
      <c r="Z489" t="s">
        <v>0</v>
      </c>
      <c r="AA489">
        <v>181</v>
      </c>
      <c r="AB489" t="s">
        <v>6717</v>
      </c>
      <c r="AC489" s="4">
        <v>2859257</v>
      </c>
      <c r="AD489" s="5" t="s">
        <v>6677</v>
      </c>
      <c r="AE489" s="6">
        <v>37.25</v>
      </c>
    </row>
    <row r="490" spans="1:31" x14ac:dyDescent="0.25">
      <c r="A490">
        <v>236258</v>
      </c>
      <c r="B490" t="s">
        <v>444</v>
      </c>
      <c r="C490" t="s">
        <v>464</v>
      </c>
      <c r="D490">
        <v>1</v>
      </c>
      <c r="E490" t="s">
        <v>489</v>
      </c>
      <c r="F490" t="s">
        <v>488</v>
      </c>
      <c r="G490" t="s">
        <v>487</v>
      </c>
      <c r="H490" t="s">
        <v>486</v>
      </c>
      <c r="I490" t="s">
        <v>485</v>
      </c>
      <c r="J490">
        <v>2342</v>
      </c>
      <c r="K490" t="s">
        <v>88</v>
      </c>
      <c r="L490" t="s">
        <v>6</v>
      </c>
      <c r="M490" t="s">
        <v>5</v>
      </c>
      <c r="N490" t="s">
        <v>484</v>
      </c>
      <c r="O490" t="s">
        <v>0</v>
      </c>
      <c r="P490" s="3">
        <v>354.73</v>
      </c>
      <c r="Q490" s="3">
        <v>693.46</v>
      </c>
      <c r="R490" s="3">
        <v>1032.19</v>
      </c>
      <c r="S490" s="3">
        <v>1267.02</v>
      </c>
      <c r="T490" s="3">
        <v>1449.9</v>
      </c>
      <c r="U490" s="3">
        <v>1632.78</v>
      </c>
      <c r="V490" t="s">
        <v>46</v>
      </c>
      <c r="W490" t="s">
        <v>2</v>
      </c>
      <c r="X490" t="s">
        <v>1</v>
      </c>
      <c r="Y490" t="s">
        <v>1</v>
      </c>
      <c r="Z490" t="s">
        <v>0</v>
      </c>
      <c r="AA490">
        <v>243.83999993904013</v>
      </c>
      <c r="AB490" t="s">
        <v>6717</v>
      </c>
      <c r="AC490" s="4">
        <v>571073.279857232</v>
      </c>
      <c r="AD490" s="5" t="s">
        <v>6680</v>
      </c>
      <c r="AE490" s="6">
        <v>133.87499999999977</v>
      </c>
    </row>
    <row r="491" spans="1:31" x14ac:dyDescent="0.25">
      <c r="A491">
        <v>121901</v>
      </c>
      <c r="B491" t="s">
        <v>27</v>
      </c>
      <c r="C491" t="s">
        <v>99</v>
      </c>
      <c r="D491">
        <v>4</v>
      </c>
      <c r="E491" t="s">
        <v>4961</v>
      </c>
      <c r="F491" t="s">
        <v>4587</v>
      </c>
      <c r="G491" t="s">
        <v>4962</v>
      </c>
      <c r="H491" t="s">
        <v>4963</v>
      </c>
      <c r="I491" t="s">
        <v>4964</v>
      </c>
      <c r="J491">
        <v>18547</v>
      </c>
      <c r="K491" t="s">
        <v>7</v>
      </c>
      <c r="L491" t="s">
        <v>6</v>
      </c>
      <c r="M491" t="s">
        <v>5</v>
      </c>
      <c r="N491" t="s">
        <v>4965</v>
      </c>
      <c r="O491" t="s">
        <v>0</v>
      </c>
      <c r="P491" s="3">
        <v>216</v>
      </c>
      <c r="Q491" s="3">
        <v>399</v>
      </c>
      <c r="R491" s="3">
        <v>582</v>
      </c>
      <c r="S491" s="3">
        <v>765</v>
      </c>
      <c r="T491" s="3">
        <v>948</v>
      </c>
      <c r="U491" s="3">
        <v>1131</v>
      </c>
      <c r="V491" t="s">
        <v>30</v>
      </c>
      <c r="W491" t="s">
        <v>866</v>
      </c>
      <c r="X491" t="s">
        <v>39</v>
      </c>
      <c r="Y491" t="s">
        <v>39</v>
      </c>
      <c r="Z491" t="s">
        <v>4966</v>
      </c>
      <c r="AA491">
        <v>183</v>
      </c>
      <c r="AB491" t="s">
        <v>6717</v>
      </c>
      <c r="AC491" s="4">
        <v>3394101</v>
      </c>
      <c r="AD491" s="5" t="s">
        <v>6677</v>
      </c>
      <c r="AE491" s="6">
        <v>8.25</v>
      </c>
    </row>
    <row r="492" spans="1:31" x14ac:dyDescent="0.25">
      <c r="A492">
        <v>235103</v>
      </c>
      <c r="B492" t="s">
        <v>444</v>
      </c>
      <c r="C492" t="s">
        <v>464</v>
      </c>
      <c r="D492">
        <v>4</v>
      </c>
      <c r="E492" t="s">
        <v>537</v>
      </c>
      <c r="F492" t="s">
        <v>536</v>
      </c>
      <c r="G492" t="s">
        <v>535</v>
      </c>
      <c r="H492" t="s">
        <v>534</v>
      </c>
      <c r="I492" t="s">
        <v>533</v>
      </c>
      <c r="J492">
        <v>8993</v>
      </c>
      <c r="K492" t="s">
        <v>88</v>
      </c>
      <c r="L492" t="s">
        <v>6</v>
      </c>
      <c r="M492" t="s">
        <v>5</v>
      </c>
      <c r="N492" t="s">
        <v>532</v>
      </c>
      <c r="O492" t="s">
        <v>0</v>
      </c>
      <c r="P492" s="3">
        <v>328.54</v>
      </c>
      <c r="Q492" s="3">
        <v>676.08</v>
      </c>
      <c r="R492" s="3">
        <v>1018.62</v>
      </c>
      <c r="S492" s="3">
        <v>1254.26</v>
      </c>
      <c r="T492" s="3">
        <v>1437.95</v>
      </c>
      <c r="U492" s="3">
        <v>1621.64</v>
      </c>
      <c r="V492" t="s">
        <v>46</v>
      </c>
      <c r="W492" t="s">
        <v>2</v>
      </c>
      <c r="X492" t="s">
        <v>1</v>
      </c>
      <c r="Y492" t="s">
        <v>1</v>
      </c>
      <c r="Z492" t="s">
        <v>531</v>
      </c>
      <c r="AA492">
        <v>244.91999993877005</v>
      </c>
      <c r="AB492" t="s">
        <v>6717</v>
      </c>
      <c r="AC492" s="4">
        <v>2202565.5594493588</v>
      </c>
      <c r="AD492" s="5" t="s">
        <v>6680</v>
      </c>
      <c r="AE492" s="6">
        <v>129.875</v>
      </c>
    </row>
    <row r="493" spans="1:31" x14ac:dyDescent="0.25">
      <c r="A493">
        <v>227924</v>
      </c>
      <c r="B493" t="s">
        <v>200</v>
      </c>
      <c r="C493" t="s">
        <v>199</v>
      </c>
      <c r="D493">
        <v>4</v>
      </c>
      <c r="E493" t="s">
        <v>5985</v>
      </c>
      <c r="F493" t="s">
        <v>197</v>
      </c>
      <c r="G493" t="s">
        <v>5986</v>
      </c>
      <c r="H493" t="s">
        <v>831</v>
      </c>
      <c r="I493" t="s">
        <v>5987</v>
      </c>
      <c r="J493">
        <v>21280</v>
      </c>
      <c r="K493" t="s">
        <v>7</v>
      </c>
      <c r="L493" t="s">
        <v>6</v>
      </c>
      <c r="M493" t="s">
        <v>5</v>
      </c>
      <c r="N493" t="s">
        <v>829</v>
      </c>
      <c r="O493" t="s">
        <v>0</v>
      </c>
      <c r="P493" s="3">
        <v>532</v>
      </c>
      <c r="Q493" s="3">
        <v>535</v>
      </c>
      <c r="R493" s="3">
        <v>725</v>
      </c>
      <c r="S493" s="3">
        <v>910</v>
      </c>
      <c r="T493" s="3">
        <v>1094</v>
      </c>
      <c r="U493" s="3">
        <v>1279</v>
      </c>
      <c r="V493" t="s">
        <v>30</v>
      </c>
      <c r="W493" t="s">
        <v>866</v>
      </c>
      <c r="X493" t="s">
        <v>39</v>
      </c>
      <c r="Y493" t="s">
        <v>39</v>
      </c>
      <c r="Z493" t="s">
        <v>0</v>
      </c>
      <c r="AA493">
        <v>184</v>
      </c>
      <c r="AB493" t="s">
        <v>6717</v>
      </c>
      <c r="AC493" s="4">
        <v>3915520</v>
      </c>
      <c r="AD493" s="5" t="s">
        <v>6677</v>
      </c>
      <c r="AE493" s="6">
        <v>43.5</v>
      </c>
    </row>
    <row r="494" spans="1:31" x14ac:dyDescent="0.25">
      <c r="A494">
        <v>227182</v>
      </c>
      <c r="B494" t="s">
        <v>200</v>
      </c>
      <c r="D494">
        <v>4</v>
      </c>
      <c r="E494" t="s">
        <v>890</v>
      </c>
      <c r="F494" t="s">
        <v>889</v>
      </c>
      <c r="G494" t="s">
        <v>888</v>
      </c>
      <c r="J494">
        <v>69395</v>
      </c>
      <c r="K494" t="s">
        <v>7</v>
      </c>
      <c r="L494" t="s">
        <v>6</v>
      </c>
      <c r="M494" t="s">
        <v>5</v>
      </c>
      <c r="N494" t="s">
        <v>887</v>
      </c>
      <c r="O494" t="s">
        <v>0</v>
      </c>
      <c r="P494" s="3">
        <v>218</v>
      </c>
      <c r="Q494" s="3">
        <v>404</v>
      </c>
      <c r="R494" s="3">
        <v>590</v>
      </c>
      <c r="S494" s="3">
        <v>776</v>
      </c>
      <c r="T494" s="3">
        <v>962</v>
      </c>
      <c r="U494" s="3">
        <v>1148</v>
      </c>
      <c r="V494" t="s">
        <v>465</v>
      </c>
      <c r="W494" t="s">
        <v>2</v>
      </c>
      <c r="X494" t="s">
        <v>1</v>
      </c>
      <c r="Y494" t="s">
        <v>1</v>
      </c>
      <c r="Z494" t="s">
        <v>0</v>
      </c>
      <c r="AA494">
        <v>186</v>
      </c>
      <c r="AB494" t="s">
        <v>6717</v>
      </c>
      <c r="AC494" s="4">
        <v>12907470</v>
      </c>
      <c r="AD494" s="5" t="s">
        <v>6677</v>
      </c>
      <c r="AE494" s="6">
        <v>8</v>
      </c>
    </row>
    <row r="495" spans="1:31" x14ac:dyDescent="0.25">
      <c r="A495">
        <v>126711</v>
      </c>
      <c r="B495" t="s">
        <v>86</v>
      </c>
      <c r="D495">
        <v>1</v>
      </c>
      <c r="E495" t="s">
        <v>5073</v>
      </c>
      <c r="F495" t="s">
        <v>5074</v>
      </c>
      <c r="G495" t="s">
        <v>5075</v>
      </c>
      <c r="H495" t="s">
        <v>5076</v>
      </c>
      <c r="I495" t="s">
        <v>5077</v>
      </c>
      <c r="J495">
        <v>5705</v>
      </c>
      <c r="K495" t="s">
        <v>7</v>
      </c>
      <c r="L495" t="s">
        <v>6</v>
      </c>
      <c r="M495" t="s">
        <v>5</v>
      </c>
      <c r="N495" t="s">
        <v>5078</v>
      </c>
      <c r="O495" t="s">
        <v>0</v>
      </c>
      <c r="P495" s="3">
        <v>196</v>
      </c>
      <c r="Q495" s="3">
        <v>397</v>
      </c>
      <c r="R495" s="3">
        <v>583</v>
      </c>
      <c r="S495" s="3">
        <v>794</v>
      </c>
      <c r="T495" s="3">
        <v>980</v>
      </c>
      <c r="U495" s="3">
        <v>1166</v>
      </c>
      <c r="V495" t="s">
        <v>30</v>
      </c>
      <c r="W495" t="s">
        <v>866</v>
      </c>
      <c r="X495" t="s">
        <v>39</v>
      </c>
      <c r="Y495" t="s">
        <v>39</v>
      </c>
      <c r="Z495" t="s">
        <v>0</v>
      </c>
      <c r="AA495">
        <v>186</v>
      </c>
      <c r="AB495" t="s">
        <v>6717</v>
      </c>
      <c r="AC495" s="4">
        <v>1061130</v>
      </c>
      <c r="AD495" s="5" t="s">
        <v>6677</v>
      </c>
      <c r="AE495" s="6">
        <v>12.5</v>
      </c>
    </row>
    <row r="496" spans="1:31" x14ac:dyDescent="0.25">
      <c r="A496">
        <v>220862</v>
      </c>
      <c r="B496" t="s">
        <v>236</v>
      </c>
      <c r="C496" t="s">
        <v>1069</v>
      </c>
      <c r="D496">
        <v>1</v>
      </c>
      <c r="E496" t="s">
        <v>5893</v>
      </c>
      <c r="F496" t="s">
        <v>5894</v>
      </c>
      <c r="G496" t="s">
        <v>5895</v>
      </c>
      <c r="H496" t="s">
        <v>5896</v>
      </c>
      <c r="I496" t="s">
        <v>5897</v>
      </c>
      <c r="J496">
        <v>17073</v>
      </c>
      <c r="K496" t="s">
        <v>7</v>
      </c>
      <c r="L496" t="s">
        <v>6</v>
      </c>
      <c r="M496" t="s">
        <v>5</v>
      </c>
      <c r="N496" t="s">
        <v>5898</v>
      </c>
      <c r="O496" t="s">
        <v>0</v>
      </c>
      <c r="P496" s="3">
        <v>1278</v>
      </c>
      <c r="Q496" s="3">
        <v>2690.5</v>
      </c>
      <c r="R496" s="3">
        <v>3626.5</v>
      </c>
      <c r="S496" s="3">
        <v>4562.5</v>
      </c>
      <c r="T496" s="3">
        <v>4748.5</v>
      </c>
      <c r="U496" s="3">
        <v>4934.5</v>
      </c>
      <c r="V496" t="s">
        <v>30</v>
      </c>
      <c r="W496" t="s">
        <v>866</v>
      </c>
      <c r="X496" t="s">
        <v>39</v>
      </c>
      <c r="Y496" t="s">
        <v>39</v>
      </c>
      <c r="Z496" t="s">
        <v>5899</v>
      </c>
      <c r="AA496">
        <v>186</v>
      </c>
      <c r="AB496" t="s">
        <v>6717</v>
      </c>
      <c r="AC496" s="4">
        <v>3175578</v>
      </c>
      <c r="AD496" s="5" t="s">
        <v>6677</v>
      </c>
      <c r="AE496" s="6">
        <v>954.625</v>
      </c>
    </row>
    <row r="497" spans="1:31" x14ac:dyDescent="0.25">
      <c r="A497">
        <v>234979</v>
      </c>
      <c r="B497" t="s">
        <v>444</v>
      </c>
      <c r="C497" t="s">
        <v>464</v>
      </c>
      <c r="D497">
        <v>1</v>
      </c>
      <c r="E497" t="s">
        <v>6269</v>
      </c>
      <c r="F497" t="s">
        <v>6270</v>
      </c>
      <c r="G497" t="s">
        <v>6271</v>
      </c>
      <c r="H497" t="s">
        <v>6272</v>
      </c>
      <c r="I497" t="s">
        <v>6273</v>
      </c>
      <c r="J497">
        <v>6385</v>
      </c>
      <c r="K497" t="s">
        <v>88</v>
      </c>
      <c r="L497" t="s">
        <v>6</v>
      </c>
      <c r="M497" t="s">
        <v>5</v>
      </c>
      <c r="N497" t="s">
        <v>6274</v>
      </c>
      <c r="O497" t="s">
        <v>0</v>
      </c>
      <c r="P497" s="3">
        <v>371.29</v>
      </c>
      <c r="Q497" s="3">
        <v>710.08</v>
      </c>
      <c r="R497" s="3">
        <v>1048.8699999999999</v>
      </c>
      <c r="S497" s="3">
        <v>1286.32</v>
      </c>
      <c r="T497" s="3">
        <v>1473.1</v>
      </c>
      <c r="U497" s="3">
        <v>1647.88</v>
      </c>
      <c r="V497" t="s">
        <v>46</v>
      </c>
      <c r="W497" t="s">
        <v>866</v>
      </c>
      <c r="X497" t="s">
        <v>1</v>
      </c>
      <c r="Y497" t="s">
        <v>1</v>
      </c>
      <c r="Z497" t="s">
        <v>0</v>
      </c>
      <c r="AA497">
        <v>249.03999993773994</v>
      </c>
      <c r="AB497" t="s">
        <v>6717</v>
      </c>
      <c r="AC497" s="4">
        <v>1590120.3996024695</v>
      </c>
      <c r="AD497" s="5" t="s">
        <v>6680</v>
      </c>
      <c r="AE497" s="6">
        <v>134.79999999999995</v>
      </c>
    </row>
    <row r="498" spans="1:31" x14ac:dyDescent="0.25">
      <c r="A498">
        <v>181640</v>
      </c>
      <c r="B498" t="s">
        <v>1996</v>
      </c>
      <c r="D498">
        <v>4</v>
      </c>
      <c r="E498" t="s">
        <v>1995</v>
      </c>
      <c r="F498" t="s">
        <v>1994</v>
      </c>
      <c r="G498" t="s">
        <v>1993</v>
      </c>
      <c r="H498" t="s">
        <v>1992</v>
      </c>
      <c r="I498" t="s">
        <v>1991</v>
      </c>
      <c r="J498">
        <v>9392</v>
      </c>
      <c r="K498" t="s">
        <v>88</v>
      </c>
      <c r="L498" t="s">
        <v>6</v>
      </c>
      <c r="M498" t="s">
        <v>5</v>
      </c>
      <c r="N498" t="s">
        <v>1990</v>
      </c>
      <c r="O498" t="s">
        <v>0</v>
      </c>
      <c r="P498" s="3">
        <v>189</v>
      </c>
      <c r="Q498" s="3">
        <v>378</v>
      </c>
      <c r="R498" s="3">
        <v>567</v>
      </c>
      <c r="S498" s="3">
        <v>756</v>
      </c>
      <c r="T498" s="3">
        <v>945</v>
      </c>
      <c r="U498" s="3">
        <v>1134</v>
      </c>
      <c r="V498" t="s">
        <v>46</v>
      </c>
      <c r="W498" t="s">
        <v>2</v>
      </c>
      <c r="X498" t="s">
        <v>1</v>
      </c>
      <c r="Y498" t="s">
        <v>1</v>
      </c>
      <c r="Z498" t="s">
        <v>1989</v>
      </c>
      <c r="AA498">
        <v>251.99999993699998</v>
      </c>
      <c r="AB498" t="s">
        <v>6717</v>
      </c>
      <c r="AC498" s="4">
        <v>2366783.9994083038</v>
      </c>
      <c r="AD498" s="5" t="s">
        <v>6680</v>
      </c>
      <c r="AE498" s="6">
        <v>0</v>
      </c>
    </row>
    <row r="499" spans="1:31" x14ac:dyDescent="0.25">
      <c r="A499">
        <v>181303</v>
      </c>
      <c r="B499" t="s">
        <v>1996</v>
      </c>
      <c r="D499">
        <v>4</v>
      </c>
      <c r="E499" t="s">
        <v>2010</v>
      </c>
      <c r="F499" t="s">
        <v>2009</v>
      </c>
      <c r="G499" t="s">
        <v>2008</v>
      </c>
      <c r="H499" t="s">
        <v>2007</v>
      </c>
      <c r="I499" t="s">
        <v>2006</v>
      </c>
      <c r="J499">
        <v>14675</v>
      </c>
      <c r="K499" t="s">
        <v>88</v>
      </c>
      <c r="L499" t="s">
        <v>6</v>
      </c>
      <c r="M499" t="s">
        <v>5</v>
      </c>
      <c r="N499" t="s">
        <v>2005</v>
      </c>
      <c r="O499" t="s">
        <v>0</v>
      </c>
      <c r="P499" s="3">
        <v>192</v>
      </c>
      <c r="Q499" s="3">
        <v>384</v>
      </c>
      <c r="R499" s="3">
        <v>576</v>
      </c>
      <c r="S499" s="3">
        <v>768</v>
      </c>
      <c r="T499" s="3">
        <v>960</v>
      </c>
      <c r="U499" s="3">
        <v>1152</v>
      </c>
      <c r="V499" t="s">
        <v>46</v>
      </c>
      <c r="W499" t="s">
        <v>2</v>
      </c>
      <c r="X499" t="s">
        <v>1</v>
      </c>
      <c r="Y499" t="s">
        <v>1</v>
      </c>
      <c r="Z499" t="s">
        <v>2004</v>
      </c>
      <c r="AA499">
        <v>255.99999993599999</v>
      </c>
      <c r="AB499" t="s">
        <v>6717</v>
      </c>
      <c r="AC499" s="4">
        <v>3756799.9990607998</v>
      </c>
      <c r="AD499" s="5" t="s">
        <v>6680</v>
      </c>
      <c r="AE499" s="6">
        <v>0</v>
      </c>
    </row>
    <row r="500" spans="1:31" x14ac:dyDescent="0.25">
      <c r="A500">
        <v>127741</v>
      </c>
      <c r="B500" t="s">
        <v>86</v>
      </c>
      <c r="D500">
        <v>1</v>
      </c>
      <c r="E500" t="s">
        <v>3339</v>
      </c>
      <c r="F500" t="s">
        <v>3338</v>
      </c>
      <c r="G500" t="s">
        <v>3337</v>
      </c>
      <c r="H500" t="s">
        <v>3336</v>
      </c>
      <c r="I500" t="s">
        <v>3335</v>
      </c>
      <c r="J500">
        <v>9469</v>
      </c>
      <c r="K500" t="s">
        <v>7</v>
      </c>
      <c r="L500" t="s">
        <v>6</v>
      </c>
      <c r="M500" t="s">
        <v>5</v>
      </c>
      <c r="N500" t="s">
        <v>3334</v>
      </c>
      <c r="O500" t="s">
        <v>0</v>
      </c>
      <c r="P500" s="3">
        <v>1100.55</v>
      </c>
      <c r="Q500" s="3">
        <v>2201.1</v>
      </c>
      <c r="R500" s="3">
        <v>3301.65</v>
      </c>
      <c r="S500" s="3">
        <v>4248.9799999999996</v>
      </c>
      <c r="T500" s="3">
        <v>4443.95</v>
      </c>
      <c r="U500" s="3">
        <v>5089.42</v>
      </c>
      <c r="V500" t="s">
        <v>46</v>
      </c>
      <c r="W500" t="s">
        <v>29</v>
      </c>
      <c r="X500" t="s">
        <v>1</v>
      </c>
      <c r="Y500" t="s">
        <v>1</v>
      </c>
      <c r="Z500" t="s">
        <v>3333</v>
      </c>
      <c r="AA500">
        <v>194.97000000000025</v>
      </c>
      <c r="AB500" t="s">
        <v>6717</v>
      </c>
      <c r="AC500" s="4">
        <v>1846170.9300000025</v>
      </c>
      <c r="AD500" s="5" t="s">
        <v>6677</v>
      </c>
      <c r="AE500" s="6">
        <v>867.27499999999964</v>
      </c>
    </row>
    <row r="501" spans="1:31" x14ac:dyDescent="0.25">
      <c r="A501">
        <v>407285</v>
      </c>
      <c r="B501" t="s">
        <v>116</v>
      </c>
      <c r="C501" t="s">
        <v>4181</v>
      </c>
      <c r="D501">
        <v>3</v>
      </c>
      <c r="E501" t="s">
        <v>4182</v>
      </c>
      <c r="F501" t="s">
        <v>4183</v>
      </c>
      <c r="G501" t="s">
        <v>4184</v>
      </c>
      <c r="J501">
        <v>109</v>
      </c>
      <c r="K501" t="s">
        <v>88</v>
      </c>
      <c r="L501" t="s">
        <v>20</v>
      </c>
      <c r="M501" t="s">
        <v>5</v>
      </c>
      <c r="N501" t="s">
        <v>4185</v>
      </c>
      <c r="O501" t="s">
        <v>0</v>
      </c>
      <c r="P501" s="3">
        <v>1380</v>
      </c>
      <c r="Q501" s="3">
        <v>2760</v>
      </c>
      <c r="R501" s="3">
        <v>4160</v>
      </c>
      <c r="S501" s="3">
        <v>4680</v>
      </c>
      <c r="T501" s="3">
        <v>4875</v>
      </c>
      <c r="U501" s="3">
        <v>5200</v>
      </c>
      <c r="V501" t="s">
        <v>46</v>
      </c>
      <c r="W501" t="s">
        <v>15</v>
      </c>
      <c r="X501">
        <v>16</v>
      </c>
      <c r="Y501" t="s">
        <v>1</v>
      </c>
      <c r="Z501" t="s">
        <v>4186</v>
      </c>
      <c r="AA501">
        <v>259.99999993500001</v>
      </c>
      <c r="AB501" t="s">
        <v>6717</v>
      </c>
      <c r="AC501" s="4">
        <v>28339.999992915</v>
      </c>
      <c r="AD501" s="5" t="s">
        <v>6680</v>
      </c>
      <c r="AE501" s="6">
        <v>975</v>
      </c>
    </row>
    <row r="502" spans="1:31" x14ac:dyDescent="0.25">
      <c r="A502">
        <v>226204</v>
      </c>
      <c r="B502" t="s">
        <v>200</v>
      </c>
      <c r="D502">
        <v>4</v>
      </c>
      <c r="E502" t="s">
        <v>5959</v>
      </c>
      <c r="F502" t="s">
        <v>5960</v>
      </c>
      <c r="G502" t="s">
        <v>5961</v>
      </c>
      <c r="H502" t="s">
        <v>5962</v>
      </c>
      <c r="I502" t="s">
        <v>5963</v>
      </c>
      <c r="J502">
        <v>6481</v>
      </c>
      <c r="K502" t="s">
        <v>7</v>
      </c>
      <c r="L502" t="s">
        <v>6</v>
      </c>
      <c r="M502" t="s">
        <v>5</v>
      </c>
      <c r="N502" t="s">
        <v>5964</v>
      </c>
      <c r="O502" t="s">
        <v>0</v>
      </c>
      <c r="P502" s="3">
        <v>440</v>
      </c>
      <c r="Q502" s="3">
        <v>440</v>
      </c>
      <c r="R502" s="3">
        <v>641</v>
      </c>
      <c r="S502" s="3">
        <v>836</v>
      </c>
      <c r="T502" s="3">
        <v>1031</v>
      </c>
      <c r="U502" s="3">
        <v>1226</v>
      </c>
      <c r="V502" t="s">
        <v>30</v>
      </c>
      <c r="W502" t="s">
        <v>15</v>
      </c>
      <c r="X502">
        <v>1</v>
      </c>
      <c r="Y502">
        <v>6</v>
      </c>
      <c r="Z502" t="s">
        <v>5965</v>
      </c>
      <c r="AA502">
        <v>195</v>
      </c>
      <c r="AB502" t="s">
        <v>6717</v>
      </c>
      <c r="AC502" s="4">
        <v>1263795</v>
      </c>
      <c r="AD502" s="5" t="s">
        <v>6677</v>
      </c>
      <c r="AE502" s="6">
        <v>14</v>
      </c>
    </row>
    <row r="503" spans="1:31" x14ac:dyDescent="0.25">
      <c r="A503">
        <v>225423</v>
      </c>
      <c r="B503" t="s">
        <v>200</v>
      </c>
      <c r="D503">
        <v>4</v>
      </c>
      <c r="E503" t="s">
        <v>947</v>
      </c>
      <c r="F503" t="s">
        <v>760</v>
      </c>
      <c r="G503" t="s">
        <v>946</v>
      </c>
      <c r="H503" t="s">
        <v>945</v>
      </c>
      <c r="I503" t="s">
        <v>944</v>
      </c>
      <c r="J503">
        <v>58276</v>
      </c>
      <c r="K503" t="s">
        <v>7</v>
      </c>
      <c r="L503" t="s">
        <v>6</v>
      </c>
      <c r="M503" t="s">
        <v>5</v>
      </c>
      <c r="N503" t="s">
        <v>943</v>
      </c>
      <c r="O503" t="s">
        <v>0</v>
      </c>
      <c r="P503" s="3">
        <v>208.5</v>
      </c>
      <c r="Q503" s="3">
        <v>411</v>
      </c>
      <c r="R503" s="3">
        <v>613.5</v>
      </c>
      <c r="S503" s="3">
        <v>816</v>
      </c>
      <c r="T503" s="3">
        <v>1015.5</v>
      </c>
      <c r="U503" s="3">
        <v>1215</v>
      </c>
      <c r="V503" t="s">
        <v>46</v>
      </c>
      <c r="W503" t="s">
        <v>2</v>
      </c>
      <c r="X503" t="s">
        <v>1</v>
      </c>
      <c r="Y503" t="s">
        <v>1</v>
      </c>
      <c r="Z503" t="s">
        <v>0</v>
      </c>
      <c r="AA503">
        <v>199.5</v>
      </c>
      <c r="AB503" t="s">
        <v>6717</v>
      </c>
      <c r="AC503" s="4">
        <v>11626062</v>
      </c>
      <c r="AD503" s="5" t="s">
        <v>6677</v>
      </c>
      <c r="AE503" s="6">
        <v>4.5</v>
      </c>
    </row>
    <row r="504" spans="1:31" x14ac:dyDescent="0.25">
      <c r="A504">
        <v>409315</v>
      </c>
      <c r="B504" t="s">
        <v>200</v>
      </c>
      <c r="D504">
        <v>1</v>
      </c>
      <c r="E504" t="s">
        <v>4187</v>
      </c>
      <c r="F504" t="s">
        <v>4188</v>
      </c>
      <c r="G504" t="s">
        <v>4189</v>
      </c>
      <c r="H504" t="s">
        <v>4190</v>
      </c>
      <c r="I504" t="s">
        <v>4191</v>
      </c>
      <c r="J504">
        <v>30180</v>
      </c>
      <c r="K504" t="s">
        <v>7</v>
      </c>
      <c r="L504" t="s">
        <v>6</v>
      </c>
      <c r="M504" t="s">
        <v>5</v>
      </c>
      <c r="N504" t="s">
        <v>4192</v>
      </c>
      <c r="O504" t="s">
        <v>0</v>
      </c>
      <c r="P504" s="3">
        <v>306</v>
      </c>
      <c r="Q504" s="3">
        <v>480</v>
      </c>
      <c r="R504" s="3">
        <v>654</v>
      </c>
      <c r="S504" s="3">
        <v>846</v>
      </c>
      <c r="T504" s="3">
        <v>1047</v>
      </c>
      <c r="U504" s="3">
        <v>1248</v>
      </c>
      <c r="V504" t="s">
        <v>30</v>
      </c>
      <c r="W504" t="s">
        <v>866</v>
      </c>
      <c r="X504" t="s">
        <v>39</v>
      </c>
      <c r="Y504" t="s">
        <v>39</v>
      </c>
      <c r="Z504" t="s">
        <v>0</v>
      </c>
      <c r="AA504">
        <v>201</v>
      </c>
      <c r="AB504" t="s">
        <v>6717</v>
      </c>
      <c r="AC504" s="4">
        <v>6066180</v>
      </c>
      <c r="AD504" s="5" t="s">
        <v>6680</v>
      </c>
      <c r="AE504" s="6">
        <v>10.5</v>
      </c>
    </row>
    <row r="505" spans="1:31" x14ac:dyDescent="0.25">
      <c r="A505">
        <v>236638</v>
      </c>
      <c r="B505" t="s">
        <v>444</v>
      </c>
      <c r="C505" t="s">
        <v>464</v>
      </c>
      <c r="D505">
        <v>1</v>
      </c>
      <c r="E505" t="s">
        <v>471</v>
      </c>
      <c r="F505" t="s">
        <v>470</v>
      </c>
      <c r="G505" t="s">
        <v>469</v>
      </c>
      <c r="H505" t="s">
        <v>468</v>
      </c>
      <c r="I505" t="s">
        <v>467</v>
      </c>
      <c r="J505">
        <v>4993</v>
      </c>
      <c r="K505" t="s">
        <v>88</v>
      </c>
      <c r="L505" t="s">
        <v>6</v>
      </c>
      <c r="M505" t="s">
        <v>5</v>
      </c>
      <c r="N505" t="s">
        <v>466</v>
      </c>
      <c r="O505" t="s">
        <v>0</v>
      </c>
      <c r="P505" s="3">
        <v>358.35</v>
      </c>
      <c r="Q505" s="3">
        <v>716.7</v>
      </c>
      <c r="R505" s="3">
        <v>1075.05</v>
      </c>
      <c r="S505" s="3">
        <v>1328.96</v>
      </c>
      <c r="T505" s="3">
        <v>1530.65</v>
      </c>
      <c r="U505" s="3">
        <v>1732.34</v>
      </c>
      <c r="V505" t="s">
        <v>465</v>
      </c>
      <c r="W505" t="s">
        <v>2</v>
      </c>
      <c r="X505" t="s">
        <v>1</v>
      </c>
      <c r="Y505" t="s">
        <v>1</v>
      </c>
      <c r="Z505" t="s">
        <v>0</v>
      </c>
      <c r="AA505">
        <v>268.91999993277005</v>
      </c>
      <c r="AB505" t="s">
        <v>6717</v>
      </c>
      <c r="AC505" s="4">
        <v>1342717.5596643209</v>
      </c>
      <c r="AD505" s="5" t="s">
        <v>6680</v>
      </c>
      <c r="AE505" s="6">
        <v>130.54999999999995</v>
      </c>
    </row>
    <row r="506" spans="1:31" x14ac:dyDescent="0.25">
      <c r="A506">
        <v>226019</v>
      </c>
      <c r="B506" t="s">
        <v>200</v>
      </c>
      <c r="D506">
        <v>4</v>
      </c>
      <c r="E506" t="s">
        <v>930</v>
      </c>
      <c r="F506" t="s">
        <v>929</v>
      </c>
      <c r="G506" t="s">
        <v>928</v>
      </c>
      <c r="H506" t="s">
        <v>927</v>
      </c>
      <c r="I506" t="s">
        <v>926</v>
      </c>
      <c r="J506">
        <v>5768</v>
      </c>
      <c r="K506" t="s">
        <v>7</v>
      </c>
      <c r="L506" t="s">
        <v>6</v>
      </c>
      <c r="M506" t="s">
        <v>5</v>
      </c>
      <c r="N506" t="s">
        <v>925</v>
      </c>
      <c r="O506" t="s">
        <v>0</v>
      </c>
      <c r="P506" s="3">
        <v>204</v>
      </c>
      <c r="Q506" s="3">
        <v>408</v>
      </c>
      <c r="R506" s="3">
        <v>612</v>
      </c>
      <c r="S506" s="3">
        <v>816</v>
      </c>
      <c r="T506" s="3">
        <v>1020</v>
      </c>
      <c r="U506" s="3">
        <v>1224</v>
      </c>
      <c r="V506" t="s">
        <v>46</v>
      </c>
      <c r="W506" t="s">
        <v>2</v>
      </c>
      <c r="X506" t="s">
        <v>1</v>
      </c>
      <c r="Y506" t="s">
        <v>1</v>
      </c>
      <c r="Z506" t="s">
        <v>0</v>
      </c>
      <c r="AA506">
        <v>204</v>
      </c>
      <c r="AB506" t="s">
        <v>6717</v>
      </c>
      <c r="AC506" s="4">
        <v>1176672</v>
      </c>
      <c r="AD506" s="5" t="s">
        <v>6680</v>
      </c>
      <c r="AE506" s="6">
        <v>0</v>
      </c>
    </row>
    <row r="507" spans="1:31" x14ac:dyDescent="0.25">
      <c r="A507">
        <v>227401</v>
      </c>
      <c r="B507" t="s">
        <v>200</v>
      </c>
      <c r="D507">
        <v>4</v>
      </c>
      <c r="E507" t="s">
        <v>858</v>
      </c>
      <c r="F507" t="s">
        <v>857</v>
      </c>
      <c r="G507" t="s">
        <v>856</v>
      </c>
      <c r="H507" t="s">
        <v>855</v>
      </c>
      <c r="I507" t="s">
        <v>854</v>
      </c>
      <c r="J507">
        <v>5086</v>
      </c>
      <c r="K507" t="s">
        <v>7</v>
      </c>
      <c r="L507" t="s">
        <v>6</v>
      </c>
      <c r="M507" t="s">
        <v>5</v>
      </c>
      <c r="N507" t="s">
        <v>853</v>
      </c>
      <c r="O507" t="s">
        <v>0</v>
      </c>
      <c r="P507" s="3">
        <v>252</v>
      </c>
      <c r="Q507" s="3">
        <v>479</v>
      </c>
      <c r="R507" s="3">
        <v>686</v>
      </c>
      <c r="S507" s="3">
        <v>918</v>
      </c>
      <c r="T507" s="3">
        <v>1125</v>
      </c>
      <c r="U507" s="3">
        <v>1337</v>
      </c>
      <c r="V507" t="s">
        <v>30</v>
      </c>
      <c r="W507" t="s">
        <v>2</v>
      </c>
      <c r="X507" t="s">
        <v>1</v>
      </c>
      <c r="Y507" t="s">
        <v>1</v>
      </c>
      <c r="Z507" t="s">
        <v>852</v>
      </c>
      <c r="AA507">
        <v>207</v>
      </c>
      <c r="AB507" t="s">
        <v>6717</v>
      </c>
      <c r="AC507" s="4">
        <v>1052802</v>
      </c>
      <c r="AD507" s="5" t="s">
        <v>6680</v>
      </c>
      <c r="AE507" s="6">
        <v>22.5</v>
      </c>
    </row>
    <row r="508" spans="1:31" x14ac:dyDescent="0.25">
      <c r="A508">
        <v>105349</v>
      </c>
      <c r="B508" t="s">
        <v>38</v>
      </c>
      <c r="D508">
        <v>4</v>
      </c>
      <c r="E508" t="s">
        <v>3869</v>
      </c>
      <c r="F508" t="s">
        <v>3868</v>
      </c>
      <c r="G508" t="s">
        <v>3867</v>
      </c>
      <c r="H508" t="s">
        <v>3866</v>
      </c>
      <c r="I508" t="s">
        <v>3865</v>
      </c>
      <c r="J508">
        <v>3211</v>
      </c>
      <c r="K508" t="s">
        <v>7</v>
      </c>
      <c r="L508" t="s">
        <v>6</v>
      </c>
      <c r="M508" t="s">
        <v>5</v>
      </c>
      <c r="N508" t="s">
        <v>3864</v>
      </c>
      <c r="O508" t="s">
        <v>0</v>
      </c>
      <c r="P508" s="3">
        <v>210</v>
      </c>
      <c r="Q508" s="3">
        <v>420</v>
      </c>
      <c r="R508" s="3">
        <v>630</v>
      </c>
      <c r="S508" s="3">
        <v>840</v>
      </c>
      <c r="T508" s="3">
        <v>1050</v>
      </c>
      <c r="U508" s="3">
        <v>1260</v>
      </c>
      <c r="V508" t="s">
        <v>46</v>
      </c>
      <c r="W508" t="s">
        <v>2</v>
      </c>
      <c r="X508" t="s">
        <v>1</v>
      </c>
      <c r="Y508" t="s">
        <v>1</v>
      </c>
      <c r="Z508" t="s">
        <v>0</v>
      </c>
      <c r="AA508">
        <v>210</v>
      </c>
      <c r="AB508" t="s">
        <v>6717</v>
      </c>
      <c r="AC508" s="4">
        <v>674310</v>
      </c>
      <c r="AD508" s="5" t="s">
        <v>6680</v>
      </c>
      <c r="AE508" s="6">
        <v>0</v>
      </c>
    </row>
    <row r="509" spans="1:31" x14ac:dyDescent="0.25">
      <c r="A509">
        <v>227146</v>
      </c>
      <c r="B509" t="s">
        <v>200</v>
      </c>
      <c r="D509">
        <v>4</v>
      </c>
      <c r="E509" t="s">
        <v>5966</v>
      </c>
      <c r="F509" t="s">
        <v>5967</v>
      </c>
      <c r="G509" t="s">
        <v>5968</v>
      </c>
      <c r="H509" t="s">
        <v>5969</v>
      </c>
      <c r="I509" t="s">
        <v>5970</v>
      </c>
      <c r="J509">
        <v>9999</v>
      </c>
      <c r="K509" t="s">
        <v>7</v>
      </c>
      <c r="L509" t="s">
        <v>6</v>
      </c>
      <c r="M509" t="s">
        <v>5</v>
      </c>
      <c r="N509" t="s">
        <v>5971</v>
      </c>
      <c r="O509" t="s">
        <v>0</v>
      </c>
      <c r="P509" s="3">
        <v>245</v>
      </c>
      <c r="Q509" s="3">
        <v>461</v>
      </c>
      <c r="R509" s="3">
        <v>677</v>
      </c>
      <c r="S509" s="3">
        <v>893</v>
      </c>
      <c r="T509" s="3">
        <v>1109</v>
      </c>
      <c r="U509" s="3">
        <v>1325</v>
      </c>
      <c r="V509" t="s">
        <v>30</v>
      </c>
      <c r="W509" t="s">
        <v>866</v>
      </c>
      <c r="X509" t="s">
        <v>39</v>
      </c>
      <c r="Y509" t="s">
        <v>39</v>
      </c>
      <c r="Z509" t="s">
        <v>0</v>
      </c>
      <c r="AA509">
        <v>216</v>
      </c>
      <c r="AB509" t="s">
        <v>6717</v>
      </c>
      <c r="AC509" s="4">
        <v>2159784</v>
      </c>
      <c r="AD509" s="5" t="s">
        <v>6680</v>
      </c>
      <c r="AE509" s="6">
        <v>7.25</v>
      </c>
    </row>
    <row r="510" spans="1:31" x14ac:dyDescent="0.25">
      <c r="A510">
        <v>158662</v>
      </c>
      <c r="B510" t="s">
        <v>169</v>
      </c>
      <c r="C510" t="s">
        <v>168</v>
      </c>
      <c r="D510">
        <v>4</v>
      </c>
      <c r="E510" t="s">
        <v>2593</v>
      </c>
      <c r="F510" t="s">
        <v>2592</v>
      </c>
      <c r="G510" t="s">
        <v>2591</v>
      </c>
      <c r="H510" t="s">
        <v>2590</v>
      </c>
      <c r="I510" t="s">
        <v>2589</v>
      </c>
      <c r="J510">
        <v>17152</v>
      </c>
      <c r="K510" t="s">
        <v>7</v>
      </c>
      <c r="L510" t="s">
        <v>6</v>
      </c>
      <c r="M510" t="s">
        <v>5</v>
      </c>
      <c r="N510" t="s">
        <v>2588</v>
      </c>
      <c r="O510" t="s">
        <v>0</v>
      </c>
      <c r="P510" s="3">
        <v>509.88</v>
      </c>
      <c r="Q510" s="3">
        <v>1019.76</v>
      </c>
      <c r="R510" s="3">
        <v>1529.64</v>
      </c>
      <c r="S510" s="3">
        <v>2039.52</v>
      </c>
      <c r="T510" s="3">
        <v>2264.4</v>
      </c>
      <c r="U510" s="3">
        <v>2717.28</v>
      </c>
      <c r="V510" t="s">
        <v>101</v>
      </c>
      <c r="W510" t="s">
        <v>2</v>
      </c>
      <c r="X510" t="s">
        <v>1109</v>
      </c>
      <c r="Y510" t="s">
        <v>1109</v>
      </c>
      <c r="Z510" t="s">
        <v>0</v>
      </c>
      <c r="AA510">
        <v>224.88000000000011</v>
      </c>
      <c r="AB510" t="s">
        <v>6717</v>
      </c>
      <c r="AC510" s="4">
        <v>3857141.7600000016</v>
      </c>
      <c r="AD510" s="5" t="s">
        <v>6680</v>
      </c>
      <c r="AE510" s="6">
        <v>285</v>
      </c>
    </row>
    <row r="511" spans="1:31" x14ac:dyDescent="0.25">
      <c r="A511">
        <v>127185</v>
      </c>
      <c r="B511" t="s">
        <v>86</v>
      </c>
      <c r="D511">
        <v>1</v>
      </c>
      <c r="E511" t="s">
        <v>3374</v>
      </c>
      <c r="F511" t="s">
        <v>3373</v>
      </c>
      <c r="G511" t="s">
        <v>3372</v>
      </c>
      <c r="H511" t="s">
        <v>3371</v>
      </c>
      <c r="I511" t="s">
        <v>3370</v>
      </c>
      <c r="J511">
        <v>3766</v>
      </c>
      <c r="K511" t="s">
        <v>7</v>
      </c>
      <c r="L511" t="s">
        <v>6</v>
      </c>
      <c r="M511" t="s">
        <v>5</v>
      </c>
      <c r="N511" t="s">
        <v>3369</v>
      </c>
      <c r="O511" t="s">
        <v>0</v>
      </c>
      <c r="P511" s="3">
        <v>1020</v>
      </c>
      <c r="Q511" s="3">
        <v>2040</v>
      </c>
      <c r="R511" s="3">
        <v>3060</v>
      </c>
      <c r="S511" s="3">
        <v>4080</v>
      </c>
      <c r="T511" s="3">
        <v>4305</v>
      </c>
      <c r="U511" s="3">
        <v>4530</v>
      </c>
      <c r="V511" t="s">
        <v>30</v>
      </c>
      <c r="W511" t="s">
        <v>29</v>
      </c>
      <c r="X511" t="s">
        <v>39</v>
      </c>
      <c r="Y511" t="s">
        <v>39</v>
      </c>
      <c r="Z511" t="s">
        <v>0</v>
      </c>
      <c r="AA511">
        <v>225</v>
      </c>
      <c r="AB511" t="s">
        <v>6717</v>
      </c>
      <c r="AC511" s="4">
        <v>847350</v>
      </c>
      <c r="AD511" s="5" t="s">
        <v>6680</v>
      </c>
      <c r="AE511" s="6">
        <v>795</v>
      </c>
    </row>
    <row r="512" spans="1:31" x14ac:dyDescent="0.25">
      <c r="A512">
        <v>197887</v>
      </c>
      <c r="B512" t="s">
        <v>1535</v>
      </c>
      <c r="C512" t="s">
        <v>1540</v>
      </c>
      <c r="D512">
        <v>4</v>
      </c>
      <c r="E512" t="s">
        <v>1617</v>
      </c>
      <c r="F512" t="s">
        <v>1616</v>
      </c>
      <c r="G512" t="s">
        <v>1615</v>
      </c>
      <c r="H512" t="s">
        <v>1614</v>
      </c>
      <c r="I512" t="s">
        <v>1613</v>
      </c>
      <c r="J512">
        <v>7507</v>
      </c>
      <c r="K512" t="s">
        <v>7</v>
      </c>
      <c r="L512" t="s">
        <v>6</v>
      </c>
      <c r="M512" t="s">
        <v>5</v>
      </c>
      <c r="N512" t="s">
        <v>1612</v>
      </c>
      <c r="O512" t="s">
        <v>0</v>
      </c>
      <c r="P512" s="3">
        <v>294</v>
      </c>
      <c r="Q512" s="3">
        <v>522</v>
      </c>
      <c r="R512" s="3">
        <v>760</v>
      </c>
      <c r="S512" s="3">
        <v>988</v>
      </c>
      <c r="T512" s="3">
        <v>1216</v>
      </c>
      <c r="U512" s="3">
        <v>1292</v>
      </c>
      <c r="V512" t="s">
        <v>30</v>
      </c>
      <c r="W512" t="s">
        <v>29</v>
      </c>
      <c r="X512">
        <v>16</v>
      </c>
      <c r="Y512" t="s">
        <v>1</v>
      </c>
      <c r="Z512" t="s">
        <v>1611</v>
      </c>
      <c r="AA512">
        <v>228</v>
      </c>
      <c r="AB512" t="s">
        <v>6717</v>
      </c>
      <c r="AC512" s="4">
        <v>1711596</v>
      </c>
      <c r="AD512" s="5" t="s">
        <v>6680</v>
      </c>
      <c r="AE512" s="6">
        <v>19</v>
      </c>
    </row>
    <row r="513" spans="1:31" x14ac:dyDescent="0.25">
      <c r="A513">
        <v>198376</v>
      </c>
      <c r="B513" t="s">
        <v>1535</v>
      </c>
      <c r="C513" t="s">
        <v>1540</v>
      </c>
      <c r="D513">
        <v>4</v>
      </c>
      <c r="E513" t="s">
        <v>1610</v>
      </c>
      <c r="F513" t="s">
        <v>1609</v>
      </c>
      <c r="G513" t="s">
        <v>1608</v>
      </c>
      <c r="H513" t="s">
        <v>1607</v>
      </c>
      <c r="I513" t="s">
        <v>1606</v>
      </c>
      <c r="J513">
        <v>4102</v>
      </c>
      <c r="K513" t="s">
        <v>7</v>
      </c>
      <c r="L513" t="s">
        <v>6</v>
      </c>
      <c r="M513" t="s">
        <v>5</v>
      </c>
      <c r="N513" t="s">
        <v>1605</v>
      </c>
      <c r="O513" t="s">
        <v>0</v>
      </c>
      <c r="P513" s="3">
        <v>305.25</v>
      </c>
      <c r="Q513" s="3">
        <v>533.25</v>
      </c>
      <c r="R513" s="3">
        <v>761.25</v>
      </c>
      <c r="S513" s="3">
        <v>989.25</v>
      </c>
      <c r="T513" s="3">
        <v>1217.25</v>
      </c>
      <c r="U513" s="3">
        <v>1293.25</v>
      </c>
      <c r="V513" t="s">
        <v>46</v>
      </c>
      <c r="W513" t="s">
        <v>29</v>
      </c>
      <c r="X513">
        <v>16</v>
      </c>
      <c r="Y513" t="s">
        <v>1</v>
      </c>
      <c r="Z513" t="s">
        <v>0</v>
      </c>
      <c r="AA513">
        <v>228</v>
      </c>
      <c r="AB513" t="s">
        <v>6717</v>
      </c>
      <c r="AC513" s="4">
        <v>935256</v>
      </c>
      <c r="AD513" s="5" t="s">
        <v>6680</v>
      </c>
      <c r="AE513" s="6">
        <v>19.3125</v>
      </c>
    </row>
    <row r="514" spans="1:31" x14ac:dyDescent="0.25">
      <c r="A514">
        <v>198455</v>
      </c>
      <c r="B514" t="s">
        <v>1535</v>
      </c>
      <c r="C514" t="s">
        <v>1540</v>
      </c>
      <c r="D514">
        <v>4</v>
      </c>
      <c r="E514" t="s">
        <v>1604</v>
      </c>
      <c r="F514" t="s">
        <v>1603</v>
      </c>
      <c r="G514" t="s">
        <v>1602</v>
      </c>
      <c r="H514" t="s">
        <v>1601</v>
      </c>
      <c r="I514" t="s">
        <v>1600</v>
      </c>
      <c r="J514">
        <v>5035</v>
      </c>
      <c r="K514" t="s">
        <v>7</v>
      </c>
      <c r="L514" t="s">
        <v>6</v>
      </c>
      <c r="M514" t="s">
        <v>5</v>
      </c>
      <c r="N514" t="s">
        <v>1599</v>
      </c>
      <c r="O514" t="s">
        <v>1598</v>
      </c>
      <c r="P514" s="3">
        <v>274</v>
      </c>
      <c r="Q514" s="3">
        <v>509</v>
      </c>
      <c r="R514" s="3">
        <v>744</v>
      </c>
      <c r="S514" s="3">
        <v>979</v>
      </c>
      <c r="T514" s="3">
        <v>1207</v>
      </c>
      <c r="U514" s="3">
        <v>1283</v>
      </c>
      <c r="V514" t="s">
        <v>46</v>
      </c>
      <c r="W514" t="s">
        <v>29</v>
      </c>
      <c r="X514">
        <v>16</v>
      </c>
      <c r="Y514">
        <v>21</v>
      </c>
      <c r="Z514" t="s">
        <v>0</v>
      </c>
      <c r="AA514">
        <v>228</v>
      </c>
      <c r="AB514" t="s">
        <v>6717</v>
      </c>
      <c r="AC514" s="4">
        <v>1147980</v>
      </c>
      <c r="AD514" s="5" t="s">
        <v>6680</v>
      </c>
      <c r="AE514" s="6">
        <v>16.75</v>
      </c>
    </row>
    <row r="515" spans="1:31" x14ac:dyDescent="0.25">
      <c r="A515">
        <v>198552</v>
      </c>
      <c r="B515" t="s">
        <v>1535</v>
      </c>
      <c r="C515" t="s">
        <v>1540</v>
      </c>
      <c r="D515">
        <v>4</v>
      </c>
      <c r="E515" t="s">
        <v>1591</v>
      </c>
      <c r="F515" t="s">
        <v>1590</v>
      </c>
      <c r="G515" t="s">
        <v>1589</v>
      </c>
      <c r="H515" t="s">
        <v>1588</v>
      </c>
      <c r="I515" t="s">
        <v>1587</v>
      </c>
      <c r="J515">
        <v>9148</v>
      </c>
      <c r="K515" t="s">
        <v>7</v>
      </c>
      <c r="L515" t="s">
        <v>6</v>
      </c>
      <c r="M515" t="s">
        <v>5</v>
      </c>
      <c r="N515" t="s">
        <v>1586</v>
      </c>
      <c r="O515" t="s">
        <v>0</v>
      </c>
      <c r="P515" s="3">
        <v>293</v>
      </c>
      <c r="Q515" s="3">
        <v>521</v>
      </c>
      <c r="R515" s="3">
        <v>749</v>
      </c>
      <c r="S515" s="3">
        <v>977</v>
      </c>
      <c r="T515" s="3">
        <v>1205</v>
      </c>
      <c r="U515" s="3">
        <v>1281</v>
      </c>
      <c r="V515" t="s">
        <v>46</v>
      </c>
      <c r="W515" t="s">
        <v>29</v>
      </c>
      <c r="X515">
        <v>16</v>
      </c>
      <c r="Y515" t="s">
        <v>1</v>
      </c>
      <c r="Z515" t="s">
        <v>0</v>
      </c>
      <c r="AA515">
        <v>228</v>
      </c>
      <c r="AB515" t="s">
        <v>6717</v>
      </c>
      <c r="AC515" s="4">
        <v>2085744</v>
      </c>
      <c r="AD515" s="5" t="s">
        <v>6680</v>
      </c>
      <c r="AE515" s="6">
        <v>16.25</v>
      </c>
    </row>
    <row r="516" spans="1:31" x14ac:dyDescent="0.25">
      <c r="A516">
        <v>198570</v>
      </c>
      <c r="B516" t="s">
        <v>1535</v>
      </c>
      <c r="C516" t="s">
        <v>1540</v>
      </c>
      <c r="D516">
        <v>4</v>
      </c>
      <c r="E516" t="s">
        <v>1585</v>
      </c>
      <c r="F516" t="s">
        <v>838</v>
      </c>
      <c r="G516" t="s">
        <v>1584</v>
      </c>
      <c r="J516">
        <v>5777</v>
      </c>
      <c r="K516" t="s">
        <v>7</v>
      </c>
      <c r="L516" t="s">
        <v>6</v>
      </c>
      <c r="M516" t="s">
        <v>5</v>
      </c>
      <c r="N516" t="s">
        <v>1583</v>
      </c>
      <c r="O516" t="s">
        <v>0</v>
      </c>
      <c r="P516" s="3">
        <v>281</v>
      </c>
      <c r="Q516" s="3">
        <v>509</v>
      </c>
      <c r="R516" s="3">
        <v>737</v>
      </c>
      <c r="S516" s="3">
        <v>965</v>
      </c>
      <c r="T516" s="3">
        <v>1193</v>
      </c>
      <c r="U516" s="3">
        <v>1269</v>
      </c>
      <c r="V516" t="s">
        <v>30</v>
      </c>
      <c r="W516" t="s">
        <v>29</v>
      </c>
      <c r="X516">
        <v>16</v>
      </c>
      <c r="Y516" t="s">
        <v>1582</v>
      </c>
      <c r="Z516" t="s">
        <v>0</v>
      </c>
      <c r="AA516">
        <v>228</v>
      </c>
      <c r="AB516" t="s">
        <v>6717</v>
      </c>
      <c r="AC516" s="4">
        <v>1317156</v>
      </c>
      <c r="AD516" s="5" t="s">
        <v>6680</v>
      </c>
      <c r="AE516" s="6">
        <v>13.25</v>
      </c>
    </row>
    <row r="517" spans="1:31" x14ac:dyDescent="0.25">
      <c r="A517">
        <v>198622</v>
      </c>
      <c r="B517" t="s">
        <v>1535</v>
      </c>
      <c r="C517" t="s">
        <v>1540</v>
      </c>
      <c r="D517">
        <v>4</v>
      </c>
      <c r="E517" t="s">
        <v>1581</v>
      </c>
      <c r="F517" t="s">
        <v>1580</v>
      </c>
      <c r="G517" t="s">
        <v>1579</v>
      </c>
      <c r="H517" t="s">
        <v>1578</v>
      </c>
      <c r="I517" t="s">
        <v>1577</v>
      </c>
      <c r="J517">
        <v>12430</v>
      </c>
      <c r="K517" t="s">
        <v>7</v>
      </c>
      <c r="L517" t="s">
        <v>6</v>
      </c>
      <c r="M517" t="s">
        <v>5</v>
      </c>
      <c r="N517" t="s">
        <v>1576</v>
      </c>
      <c r="O517" t="s">
        <v>0</v>
      </c>
      <c r="P517" s="3">
        <v>281.3</v>
      </c>
      <c r="Q517" s="3">
        <v>509.3</v>
      </c>
      <c r="R517" s="3">
        <v>734</v>
      </c>
      <c r="S517" s="3">
        <v>1007.55</v>
      </c>
      <c r="T517" s="3">
        <v>1235.55</v>
      </c>
      <c r="U517" s="3">
        <v>1463.55</v>
      </c>
      <c r="V517" t="s">
        <v>46</v>
      </c>
      <c r="W517" t="s">
        <v>2</v>
      </c>
      <c r="X517" t="s">
        <v>1</v>
      </c>
      <c r="Y517" t="s">
        <v>1</v>
      </c>
      <c r="Z517" t="s">
        <v>0</v>
      </c>
      <c r="AA517">
        <v>228</v>
      </c>
      <c r="AB517" t="s">
        <v>6717</v>
      </c>
      <c r="AC517" s="4">
        <v>2834040</v>
      </c>
      <c r="AD517" s="5" t="s">
        <v>6680</v>
      </c>
      <c r="AE517" s="6">
        <v>23.887500000000045</v>
      </c>
    </row>
    <row r="518" spans="1:31" x14ac:dyDescent="0.25">
      <c r="A518">
        <v>199333</v>
      </c>
      <c r="B518" t="s">
        <v>1535</v>
      </c>
      <c r="C518" t="s">
        <v>1540</v>
      </c>
      <c r="D518">
        <v>4</v>
      </c>
      <c r="E518" t="s">
        <v>1554</v>
      </c>
      <c r="F518" t="s">
        <v>1553</v>
      </c>
      <c r="G518" t="s">
        <v>1552</v>
      </c>
      <c r="H518" t="s">
        <v>1551</v>
      </c>
      <c r="I518" t="s">
        <v>1550</v>
      </c>
      <c r="J518">
        <v>8872</v>
      </c>
      <c r="K518" t="s">
        <v>7</v>
      </c>
      <c r="L518" t="s">
        <v>6</v>
      </c>
      <c r="M518" t="s">
        <v>5</v>
      </c>
      <c r="N518" t="s">
        <v>1549</v>
      </c>
      <c r="O518" t="s">
        <v>0</v>
      </c>
      <c r="P518" s="3">
        <v>281.25</v>
      </c>
      <c r="Q518" s="3">
        <v>509.25</v>
      </c>
      <c r="R518" s="3">
        <v>737.25</v>
      </c>
      <c r="S518" s="3">
        <v>965.25</v>
      </c>
      <c r="T518" s="3">
        <v>1193.25</v>
      </c>
      <c r="U518" s="3">
        <v>1421.25</v>
      </c>
      <c r="V518" t="s">
        <v>72</v>
      </c>
      <c r="W518" t="s">
        <v>2</v>
      </c>
      <c r="X518" t="s">
        <v>1</v>
      </c>
      <c r="Y518" t="s">
        <v>1</v>
      </c>
      <c r="Z518" t="s">
        <v>1548</v>
      </c>
      <c r="AA518">
        <v>228</v>
      </c>
      <c r="AB518" t="s">
        <v>6717</v>
      </c>
      <c r="AC518" s="4">
        <v>2022816</v>
      </c>
      <c r="AD518" s="5" t="s">
        <v>6680</v>
      </c>
      <c r="AE518" s="6">
        <v>13.3125</v>
      </c>
    </row>
    <row r="519" spans="1:31" x14ac:dyDescent="0.25">
      <c r="A519">
        <v>199634</v>
      </c>
      <c r="B519" t="s">
        <v>1535</v>
      </c>
      <c r="C519" t="s">
        <v>1540</v>
      </c>
      <c r="D519">
        <v>4</v>
      </c>
      <c r="E519" t="s">
        <v>1547</v>
      </c>
      <c r="F519" t="s">
        <v>1546</v>
      </c>
      <c r="G519" t="s">
        <v>1545</v>
      </c>
      <c r="H519" t="s">
        <v>1544</v>
      </c>
      <c r="I519" t="s">
        <v>1543</v>
      </c>
      <c r="J519">
        <v>4016</v>
      </c>
      <c r="K519" t="s">
        <v>7</v>
      </c>
      <c r="L519" t="s">
        <v>6</v>
      </c>
      <c r="M519" t="s">
        <v>5</v>
      </c>
      <c r="N519" t="s">
        <v>1542</v>
      </c>
      <c r="O519" t="s">
        <v>0</v>
      </c>
      <c r="P519" s="3">
        <v>311</v>
      </c>
      <c r="Q519" s="3">
        <v>539</v>
      </c>
      <c r="R519" s="3">
        <v>767</v>
      </c>
      <c r="S519" s="3">
        <v>995</v>
      </c>
      <c r="T519" s="3">
        <v>1223</v>
      </c>
      <c r="U519" s="3">
        <v>1299</v>
      </c>
      <c r="V519" t="s">
        <v>46</v>
      </c>
      <c r="W519" t="s">
        <v>29</v>
      </c>
      <c r="X519">
        <v>16</v>
      </c>
      <c r="Y519" t="s">
        <v>1</v>
      </c>
      <c r="Z519" t="s">
        <v>1541</v>
      </c>
      <c r="AA519">
        <v>228</v>
      </c>
      <c r="AB519" t="s">
        <v>6717</v>
      </c>
      <c r="AC519" s="4">
        <v>915648</v>
      </c>
      <c r="AD519" s="5" t="s">
        <v>6680</v>
      </c>
      <c r="AE519" s="6">
        <v>20.75</v>
      </c>
    </row>
    <row r="520" spans="1:31" x14ac:dyDescent="0.25">
      <c r="A520">
        <v>199786</v>
      </c>
      <c r="B520" t="s">
        <v>1535</v>
      </c>
      <c r="C520" t="s">
        <v>1540</v>
      </c>
      <c r="D520">
        <v>4</v>
      </c>
      <c r="E520" t="s">
        <v>1539</v>
      </c>
      <c r="F520" t="s">
        <v>1538</v>
      </c>
      <c r="G520" t="s">
        <v>1537</v>
      </c>
      <c r="J520">
        <v>4437</v>
      </c>
      <c r="K520" t="s">
        <v>7</v>
      </c>
      <c r="L520" t="s">
        <v>6</v>
      </c>
      <c r="M520" t="s">
        <v>5</v>
      </c>
      <c r="N520" t="s">
        <v>1536</v>
      </c>
      <c r="O520" t="s">
        <v>0</v>
      </c>
      <c r="P520" s="3">
        <v>233</v>
      </c>
      <c r="Q520" s="3">
        <v>466</v>
      </c>
      <c r="R520" s="3">
        <v>694</v>
      </c>
      <c r="S520" s="3">
        <v>927</v>
      </c>
      <c r="T520" s="3">
        <v>1155</v>
      </c>
      <c r="U520" s="3">
        <v>1231</v>
      </c>
      <c r="V520" t="s">
        <v>46</v>
      </c>
      <c r="W520" t="s">
        <v>29</v>
      </c>
      <c r="X520">
        <v>16</v>
      </c>
      <c r="Y520" t="s">
        <v>1</v>
      </c>
      <c r="Z520" t="s">
        <v>0</v>
      </c>
      <c r="AA520">
        <v>228</v>
      </c>
      <c r="AB520" t="s">
        <v>6717</v>
      </c>
      <c r="AC520" s="4">
        <v>1011636</v>
      </c>
      <c r="AD520" s="5" t="s">
        <v>6680</v>
      </c>
      <c r="AE520" s="6">
        <v>3.75</v>
      </c>
    </row>
    <row r="521" spans="1:31" x14ac:dyDescent="0.25">
      <c r="A521">
        <v>222822</v>
      </c>
      <c r="B521" t="s">
        <v>200</v>
      </c>
      <c r="D521">
        <v>4</v>
      </c>
      <c r="E521" t="s">
        <v>1054</v>
      </c>
      <c r="F521" t="s">
        <v>1053</v>
      </c>
      <c r="G521" t="s">
        <v>1052</v>
      </c>
      <c r="H521" t="s">
        <v>1051</v>
      </c>
      <c r="I521" t="s">
        <v>1050</v>
      </c>
      <c r="J521">
        <v>5148</v>
      </c>
      <c r="K521" t="s">
        <v>7</v>
      </c>
      <c r="L521" t="s">
        <v>6</v>
      </c>
      <c r="M521" t="s">
        <v>5</v>
      </c>
      <c r="N521" t="s">
        <v>1049</v>
      </c>
      <c r="O521" t="s">
        <v>0</v>
      </c>
      <c r="P521" s="3">
        <v>228</v>
      </c>
      <c r="Q521" s="3">
        <v>456</v>
      </c>
      <c r="R521" s="3">
        <v>684</v>
      </c>
      <c r="S521" s="3">
        <v>912</v>
      </c>
      <c r="T521" s="3">
        <v>1140</v>
      </c>
      <c r="U521" s="3">
        <v>1338</v>
      </c>
      <c r="V521" t="s">
        <v>46</v>
      </c>
      <c r="W521" t="s">
        <v>2</v>
      </c>
      <c r="X521" t="s">
        <v>1</v>
      </c>
      <c r="Y521" t="s">
        <v>1</v>
      </c>
      <c r="Z521" t="s">
        <v>0</v>
      </c>
      <c r="AA521">
        <v>228</v>
      </c>
      <c r="AB521" t="s">
        <v>6717</v>
      </c>
      <c r="AC521" s="4">
        <v>1173744</v>
      </c>
      <c r="AD521" s="5" t="s">
        <v>6680</v>
      </c>
      <c r="AE521" s="6">
        <v>0</v>
      </c>
    </row>
    <row r="522" spans="1:31" x14ac:dyDescent="0.25">
      <c r="A522">
        <v>223816</v>
      </c>
      <c r="B522" t="s">
        <v>200</v>
      </c>
      <c r="D522">
        <v>4</v>
      </c>
      <c r="E522" t="s">
        <v>1010</v>
      </c>
      <c r="F522" t="s">
        <v>1009</v>
      </c>
      <c r="G522" t="s">
        <v>1008</v>
      </c>
      <c r="H522" t="s">
        <v>1007</v>
      </c>
      <c r="I522" t="s">
        <v>1006</v>
      </c>
      <c r="J522">
        <v>20547</v>
      </c>
      <c r="K522" t="s">
        <v>7</v>
      </c>
      <c r="L522" t="s">
        <v>6</v>
      </c>
      <c r="M522" t="s">
        <v>5</v>
      </c>
      <c r="N522" t="s">
        <v>1005</v>
      </c>
      <c r="O522" t="s">
        <v>0</v>
      </c>
      <c r="P522" s="3">
        <v>228</v>
      </c>
      <c r="Q522" s="3">
        <v>456</v>
      </c>
      <c r="R522" s="3">
        <v>684</v>
      </c>
      <c r="S522" s="3">
        <v>912</v>
      </c>
      <c r="T522" s="3">
        <v>1140</v>
      </c>
      <c r="U522" s="3">
        <v>1368</v>
      </c>
      <c r="V522" t="s">
        <v>46</v>
      </c>
      <c r="W522" t="s">
        <v>2</v>
      </c>
      <c r="X522" t="s">
        <v>1</v>
      </c>
      <c r="Y522" t="s">
        <v>1</v>
      </c>
      <c r="Z522" t="s">
        <v>0</v>
      </c>
      <c r="AA522">
        <v>228</v>
      </c>
      <c r="AB522" t="s">
        <v>6717</v>
      </c>
      <c r="AC522" s="4">
        <v>4684716</v>
      </c>
      <c r="AD522" s="5" t="s">
        <v>6680</v>
      </c>
      <c r="AE522" s="6">
        <v>0</v>
      </c>
    </row>
    <row r="523" spans="1:31" x14ac:dyDescent="0.25">
      <c r="A523">
        <v>224110</v>
      </c>
      <c r="B523" t="s">
        <v>200</v>
      </c>
      <c r="D523">
        <v>4</v>
      </c>
      <c r="E523" t="s">
        <v>997</v>
      </c>
      <c r="F523" t="s">
        <v>996</v>
      </c>
      <c r="G523" t="s">
        <v>995</v>
      </c>
      <c r="H523" t="s">
        <v>994</v>
      </c>
      <c r="I523" t="s">
        <v>993</v>
      </c>
      <c r="J523">
        <v>10169</v>
      </c>
      <c r="K523" t="s">
        <v>7</v>
      </c>
      <c r="L523" t="s">
        <v>6</v>
      </c>
      <c r="M523" t="s">
        <v>5</v>
      </c>
      <c r="N523" t="s">
        <v>992</v>
      </c>
      <c r="O523" t="s">
        <v>0</v>
      </c>
      <c r="P523" s="3">
        <v>228</v>
      </c>
      <c r="Q523" s="3">
        <v>456</v>
      </c>
      <c r="R523" s="3">
        <v>684</v>
      </c>
      <c r="S523" s="3">
        <v>912</v>
      </c>
      <c r="T523" s="3">
        <v>1140</v>
      </c>
      <c r="U523" s="3">
        <v>1368</v>
      </c>
      <c r="V523" t="s">
        <v>30</v>
      </c>
      <c r="W523" t="s">
        <v>2</v>
      </c>
      <c r="X523" t="s">
        <v>39</v>
      </c>
      <c r="Y523" t="s">
        <v>39</v>
      </c>
      <c r="Z523" t="s">
        <v>0</v>
      </c>
      <c r="AA523">
        <v>228</v>
      </c>
      <c r="AB523" t="s">
        <v>6717</v>
      </c>
      <c r="AC523" s="4">
        <v>2318532</v>
      </c>
      <c r="AD523" s="5" t="s">
        <v>6680</v>
      </c>
      <c r="AE523" s="6">
        <v>0</v>
      </c>
    </row>
    <row r="524" spans="1:31" x14ac:dyDescent="0.25">
      <c r="A524">
        <v>198260</v>
      </c>
      <c r="B524" t="s">
        <v>1535</v>
      </c>
      <c r="C524" t="s">
        <v>1540</v>
      </c>
      <c r="D524">
        <v>4</v>
      </c>
      <c r="E524" t="s">
        <v>5259</v>
      </c>
      <c r="F524" t="s">
        <v>1567</v>
      </c>
      <c r="G524" t="s">
        <v>5260</v>
      </c>
      <c r="J524">
        <v>19957</v>
      </c>
      <c r="K524" t="s">
        <v>7</v>
      </c>
      <c r="L524" t="s">
        <v>6</v>
      </c>
      <c r="M524" t="s">
        <v>5</v>
      </c>
      <c r="N524" t="s">
        <v>5261</v>
      </c>
      <c r="O524" t="s">
        <v>0</v>
      </c>
      <c r="P524" s="3">
        <v>375</v>
      </c>
      <c r="Q524" s="3">
        <v>603</v>
      </c>
      <c r="R524" s="3">
        <v>864</v>
      </c>
      <c r="S524" s="3">
        <v>1092</v>
      </c>
      <c r="T524" s="3">
        <v>1320</v>
      </c>
      <c r="U524" s="3">
        <v>1396</v>
      </c>
      <c r="V524" t="s">
        <v>46</v>
      </c>
      <c r="W524" t="s">
        <v>15</v>
      </c>
      <c r="X524">
        <v>16</v>
      </c>
      <c r="Y524" t="s">
        <v>1</v>
      </c>
      <c r="Z524" t="s">
        <v>0</v>
      </c>
      <c r="AA524">
        <v>228</v>
      </c>
      <c r="AB524" t="s">
        <v>6717</v>
      </c>
      <c r="AC524" s="4">
        <v>4550196</v>
      </c>
      <c r="AD524" s="5" t="s">
        <v>6680</v>
      </c>
      <c r="AE524" s="6">
        <v>45</v>
      </c>
    </row>
    <row r="525" spans="1:31" x14ac:dyDescent="0.25">
      <c r="A525">
        <v>198534</v>
      </c>
      <c r="B525" t="s">
        <v>1535</v>
      </c>
      <c r="C525" t="s">
        <v>1540</v>
      </c>
      <c r="D525">
        <v>4</v>
      </c>
      <c r="E525" t="s">
        <v>5286</v>
      </c>
      <c r="F525" t="s">
        <v>5287</v>
      </c>
      <c r="G525" t="s">
        <v>5288</v>
      </c>
      <c r="H525" t="s">
        <v>5289</v>
      </c>
      <c r="I525" t="s">
        <v>5290</v>
      </c>
      <c r="J525">
        <v>12103</v>
      </c>
      <c r="K525" t="s">
        <v>7</v>
      </c>
      <c r="L525" t="s">
        <v>6</v>
      </c>
      <c r="M525" t="s">
        <v>5</v>
      </c>
      <c r="N525" t="s">
        <v>5291</v>
      </c>
      <c r="O525" t="s">
        <v>0</v>
      </c>
      <c r="P525" s="3">
        <v>276</v>
      </c>
      <c r="Q525" s="3">
        <v>504</v>
      </c>
      <c r="R525" s="3">
        <v>732</v>
      </c>
      <c r="S525" s="3">
        <v>960</v>
      </c>
      <c r="T525" s="3">
        <v>1188</v>
      </c>
      <c r="U525" s="3">
        <v>1264</v>
      </c>
      <c r="V525" t="s">
        <v>46</v>
      </c>
      <c r="W525" t="s">
        <v>15</v>
      </c>
      <c r="X525">
        <v>16</v>
      </c>
      <c r="Y525" t="s">
        <v>1</v>
      </c>
      <c r="Z525" t="s">
        <v>0</v>
      </c>
      <c r="AA525">
        <v>228</v>
      </c>
      <c r="AB525" t="s">
        <v>6717</v>
      </c>
      <c r="AC525" s="4">
        <v>2759484</v>
      </c>
      <c r="AD525" s="5" t="s">
        <v>6680</v>
      </c>
      <c r="AE525" s="6">
        <v>12</v>
      </c>
    </row>
    <row r="526" spans="1:31" x14ac:dyDescent="0.25">
      <c r="A526">
        <v>199087</v>
      </c>
      <c r="B526" t="s">
        <v>1535</v>
      </c>
      <c r="C526" t="s">
        <v>1540</v>
      </c>
      <c r="D526">
        <v>4</v>
      </c>
      <c r="E526" t="s">
        <v>5341</v>
      </c>
      <c r="F526" t="s">
        <v>5342</v>
      </c>
      <c r="G526" t="s">
        <v>5343</v>
      </c>
      <c r="H526" t="s">
        <v>5344</v>
      </c>
      <c r="I526" t="s">
        <v>5345</v>
      </c>
      <c r="J526">
        <v>3537</v>
      </c>
      <c r="K526" t="s">
        <v>7</v>
      </c>
      <c r="L526" t="s">
        <v>6</v>
      </c>
      <c r="M526" t="s">
        <v>5</v>
      </c>
      <c r="N526" t="s">
        <v>5346</v>
      </c>
      <c r="O526" t="s">
        <v>0</v>
      </c>
      <c r="P526" s="3">
        <v>261</v>
      </c>
      <c r="Q526" s="3">
        <v>522</v>
      </c>
      <c r="R526" s="3">
        <v>767</v>
      </c>
      <c r="S526" s="3">
        <v>995</v>
      </c>
      <c r="T526" s="3">
        <v>1223</v>
      </c>
      <c r="U526" s="3">
        <v>1451</v>
      </c>
      <c r="V526" t="s">
        <v>46</v>
      </c>
      <c r="W526" t="s">
        <v>866</v>
      </c>
      <c r="X526" t="s">
        <v>1</v>
      </c>
      <c r="Y526" t="s">
        <v>1</v>
      </c>
      <c r="Z526" t="s">
        <v>0</v>
      </c>
      <c r="AA526">
        <v>228</v>
      </c>
      <c r="AB526" t="s">
        <v>6717</v>
      </c>
      <c r="AC526" s="4">
        <v>806436</v>
      </c>
      <c r="AD526" s="5" t="s">
        <v>6680</v>
      </c>
      <c r="AE526" s="6">
        <v>20.75</v>
      </c>
    </row>
    <row r="527" spans="1:31" x14ac:dyDescent="0.25">
      <c r="A527">
        <v>199494</v>
      </c>
      <c r="B527" t="s">
        <v>1535</v>
      </c>
      <c r="C527" t="s">
        <v>1540</v>
      </c>
      <c r="D527">
        <v>4</v>
      </c>
      <c r="E527" t="s">
        <v>5384</v>
      </c>
      <c r="F527" t="s">
        <v>2480</v>
      </c>
      <c r="G527" t="s">
        <v>5385</v>
      </c>
      <c r="H527" t="s">
        <v>5386</v>
      </c>
      <c r="I527" t="s">
        <v>5387</v>
      </c>
      <c r="J527">
        <v>6420</v>
      </c>
      <c r="K527" t="s">
        <v>7</v>
      </c>
      <c r="L527" t="s">
        <v>6</v>
      </c>
      <c r="M527" t="s">
        <v>5</v>
      </c>
      <c r="N527" t="s">
        <v>5388</v>
      </c>
      <c r="O527" t="s">
        <v>0</v>
      </c>
      <c r="P527" s="3">
        <v>307</v>
      </c>
      <c r="Q527" s="3">
        <v>535</v>
      </c>
      <c r="R527" s="3">
        <v>781</v>
      </c>
      <c r="S527" s="3">
        <v>1009</v>
      </c>
      <c r="T527" s="3">
        <v>1237</v>
      </c>
      <c r="U527" s="3">
        <v>1313</v>
      </c>
      <c r="V527" t="s">
        <v>46</v>
      </c>
      <c r="W527" t="s">
        <v>15</v>
      </c>
      <c r="X527">
        <v>16</v>
      </c>
      <c r="Y527" t="s">
        <v>1</v>
      </c>
      <c r="Z527" t="s">
        <v>5389</v>
      </c>
      <c r="AA527">
        <v>228</v>
      </c>
      <c r="AB527" t="s">
        <v>6717</v>
      </c>
      <c r="AC527" s="4">
        <v>1463760</v>
      </c>
      <c r="AD527" s="5" t="s">
        <v>6680</v>
      </c>
      <c r="AE527" s="6">
        <v>24.25</v>
      </c>
    </row>
    <row r="528" spans="1:31" x14ac:dyDescent="0.25">
      <c r="A528">
        <v>197850</v>
      </c>
      <c r="B528" t="s">
        <v>1535</v>
      </c>
      <c r="D528">
        <v>4</v>
      </c>
      <c r="E528" t="s">
        <v>5238</v>
      </c>
      <c r="F528" t="s">
        <v>5239</v>
      </c>
      <c r="G528" t="s">
        <v>5240</v>
      </c>
      <c r="H528" t="s">
        <v>5241</v>
      </c>
      <c r="I528" t="s">
        <v>5242</v>
      </c>
      <c r="J528">
        <v>2658</v>
      </c>
      <c r="K528" t="s">
        <v>7</v>
      </c>
      <c r="L528" t="s">
        <v>6</v>
      </c>
      <c r="M528" t="s">
        <v>5</v>
      </c>
      <c r="N528" t="s">
        <v>5243</v>
      </c>
      <c r="O528" t="s">
        <v>0</v>
      </c>
      <c r="P528" s="3">
        <v>290.05</v>
      </c>
      <c r="Q528" s="3">
        <v>530.04999999999995</v>
      </c>
      <c r="R528" s="3">
        <v>787.55</v>
      </c>
      <c r="S528" s="3">
        <v>1023.55</v>
      </c>
      <c r="T528" s="3">
        <v>1257.55</v>
      </c>
      <c r="U528" s="3" t="s">
        <v>5179</v>
      </c>
      <c r="V528" t="s">
        <v>46</v>
      </c>
      <c r="W528" t="s">
        <v>866</v>
      </c>
      <c r="X528" t="s">
        <v>1</v>
      </c>
      <c r="Y528" t="s">
        <v>1</v>
      </c>
      <c r="Z528" t="s">
        <v>5244</v>
      </c>
      <c r="AA528">
        <v>234</v>
      </c>
      <c r="AB528" t="s">
        <v>6717</v>
      </c>
      <c r="AC528" s="4">
        <v>621972</v>
      </c>
      <c r="AD528" s="5" t="s">
        <v>6680</v>
      </c>
      <c r="AE528" s="6">
        <v>21.887500000000045</v>
      </c>
    </row>
    <row r="529" spans="1:31" x14ac:dyDescent="0.25">
      <c r="A529">
        <v>105525</v>
      </c>
      <c r="B529" t="s">
        <v>38</v>
      </c>
      <c r="D529">
        <v>4</v>
      </c>
      <c r="E529" t="s">
        <v>3863</v>
      </c>
      <c r="F529" t="s">
        <v>3862</v>
      </c>
      <c r="G529" t="s">
        <v>3861</v>
      </c>
      <c r="H529" t="s">
        <v>3860</v>
      </c>
      <c r="I529" t="s">
        <v>3859</v>
      </c>
      <c r="J529">
        <v>28070</v>
      </c>
      <c r="K529" t="s">
        <v>7</v>
      </c>
      <c r="L529" t="s">
        <v>6</v>
      </c>
      <c r="M529" t="s">
        <v>5</v>
      </c>
      <c r="N529" t="s">
        <v>3858</v>
      </c>
      <c r="O529" t="s">
        <v>0</v>
      </c>
      <c r="P529" s="3">
        <v>235.5</v>
      </c>
      <c r="Q529" s="3">
        <v>471</v>
      </c>
      <c r="R529" s="3">
        <v>706.5</v>
      </c>
      <c r="S529" s="3">
        <v>942</v>
      </c>
      <c r="T529" s="3">
        <v>1177.5</v>
      </c>
      <c r="U529" s="3">
        <v>1177.5</v>
      </c>
      <c r="V529" t="s">
        <v>3857</v>
      </c>
      <c r="W529" t="s">
        <v>29</v>
      </c>
      <c r="X529">
        <v>1</v>
      </c>
      <c r="Y529">
        <v>30</v>
      </c>
      <c r="Z529" t="s">
        <v>3856</v>
      </c>
      <c r="AA529">
        <v>235.5</v>
      </c>
      <c r="AB529" t="s">
        <v>6717</v>
      </c>
      <c r="AC529" s="4">
        <v>6610485</v>
      </c>
      <c r="AD529" s="5" t="s">
        <v>6680</v>
      </c>
      <c r="AE529" s="6">
        <v>0</v>
      </c>
    </row>
    <row r="530" spans="1:31" x14ac:dyDescent="0.25">
      <c r="A530">
        <v>104425</v>
      </c>
      <c r="B530" t="s">
        <v>38</v>
      </c>
      <c r="D530">
        <v>4</v>
      </c>
      <c r="E530" t="s">
        <v>3903</v>
      </c>
      <c r="F530" t="s">
        <v>3902</v>
      </c>
      <c r="G530" t="s">
        <v>3901</v>
      </c>
      <c r="H530" t="s">
        <v>3900</v>
      </c>
      <c r="I530" t="s">
        <v>3899</v>
      </c>
      <c r="J530">
        <v>4379</v>
      </c>
      <c r="K530" t="s">
        <v>7</v>
      </c>
      <c r="L530" t="s">
        <v>6</v>
      </c>
      <c r="M530" t="s">
        <v>5</v>
      </c>
      <c r="N530" t="s">
        <v>3898</v>
      </c>
      <c r="O530" t="s">
        <v>0</v>
      </c>
      <c r="P530" s="3">
        <v>237</v>
      </c>
      <c r="Q530" s="3">
        <v>474</v>
      </c>
      <c r="R530" s="3">
        <v>711</v>
      </c>
      <c r="S530" s="3">
        <v>948</v>
      </c>
      <c r="T530" s="3">
        <v>1185</v>
      </c>
      <c r="U530" s="3">
        <v>1422</v>
      </c>
      <c r="V530" t="s">
        <v>46</v>
      </c>
      <c r="W530" t="s">
        <v>2</v>
      </c>
      <c r="X530" t="s">
        <v>1</v>
      </c>
      <c r="Y530" t="s">
        <v>1</v>
      </c>
      <c r="Z530" t="s">
        <v>0</v>
      </c>
      <c r="AA530">
        <v>237</v>
      </c>
      <c r="AB530" t="s">
        <v>6717</v>
      </c>
      <c r="AC530" s="4">
        <v>1037823</v>
      </c>
      <c r="AD530" s="5" t="s">
        <v>6680</v>
      </c>
      <c r="AE530" s="6">
        <v>0</v>
      </c>
    </row>
    <row r="531" spans="1:31" x14ac:dyDescent="0.25">
      <c r="A531">
        <v>106148</v>
      </c>
      <c r="B531" t="s">
        <v>38</v>
      </c>
      <c r="D531">
        <v>4</v>
      </c>
      <c r="E531" t="s">
        <v>3851</v>
      </c>
      <c r="F531" t="s">
        <v>3850</v>
      </c>
      <c r="G531" t="s">
        <v>3849</v>
      </c>
      <c r="H531" t="s">
        <v>3848</v>
      </c>
      <c r="I531" t="s">
        <v>3847</v>
      </c>
      <c r="J531">
        <v>7842</v>
      </c>
      <c r="K531" t="s">
        <v>7</v>
      </c>
      <c r="L531" t="s">
        <v>6</v>
      </c>
      <c r="M531" t="s">
        <v>5</v>
      </c>
      <c r="N531" t="s">
        <v>3846</v>
      </c>
      <c r="O531" t="s">
        <v>0</v>
      </c>
      <c r="P531" s="3">
        <v>237</v>
      </c>
      <c r="Q531" s="3">
        <v>474</v>
      </c>
      <c r="R531" s="3">
        <v>711</v>
      </c>
      <c r="S531" s="3">
        <v>948</v>
      </c>
      <c r="T531" s="3">
        <v>1185</v>
      </c>
      <c r="U531" s="3">
        <v>1422</v>
      </c>
      <c r="V531" t="s">
        <v>101</v>
      </c>
      <c r="W531" t="s">
        <v>2</v>
      </c>
      <c r="X531" t="s">
        <v>1109</v>
      </c>
      <c r="Y531" t="s">
        <v>1109</v>
      </c>
      <c r="Z531" t="s">
        <v>0</v>
      </c>
      <c r="AA531">
        <v>237</v>
      </c>
      <c r="AB531" t="s">
        <v>6717</v>
      </c>
      <c r="AC531" s="4">
        <v>1858554</v>
      </c>
      <c r="AD531" s="5" t="s">
        <v>6680</v>
      </c>
      <c r="AE531" s="6">
        <v>0</v>
      </c>
    </row>
    <row r="532" spans="1:31" x14ac:dyDescent="0.25">
      <c r="A532">
        <v>198154</v>
      </c>
      <c r="B532" t="s">
        <v>1535</v>
      </c>
      <c r="C532" t="s">
        <v>1540</v>
      </c>
      <c r="D532">
        <v>4</v>
      </c>
      <c r="E532" t="s">
        <v>5252</v>
      </c>
      <c r="F532" t="s">
        <v>1559</v>
      </c>
      <c r="G532" t="s">
        <v>5253</v>
      </c>
      <c r="H532" t="s">
        <v>5254</v>
      </c>
      <c r="I532" t="s">
        <v>5255</v>
      </c>
      <c r="J532">
        <v>9062</v>
      </c>
      <c r="K532" t="s">
        <v>7</v>
      </c>
      <c r="L532" t="s">
        <v>6</v>
      </c>
      <c r="M532" t="s">
        <v>5</v>
      </c>
      <c r="N532" t="s">
        <v>5256</v>
      </c>
      <c r="O532" t="s">
        <v>0</v>
      </c>
      <c r="P532" s="3">
        <v>312</v>
      </c>
      <c r="Q532" s="3">
        <v>549</v>
      </c>
      <c r="R532" s="3">
        <v>821</v>
      </c>
      <c r="S532" s="3">
        <v>1058</v>
      </c>
      <c r="T532" s="3">
        <v>1295</v>
      </c>
      <c r="U532" s="3">
        <v>1374</v>
      </c>
      <c r="V532" t="s">
        <v>30</v>
      </c>
      <c r="W532" t="s">
        <v>15</v>
      </c>
      <c r="X532">
        <v>16</v>
      </c>
      <c r="Y532" t="s">
        <v>39</v>
      </c>
      <c r="Z532" t="s">
        <v>0</v>
      </c>
      <c r="AA532">
        <v>237</v>
      </c>
      <c r="AB532" t="s">
        <v>6717</v>
      </c>
      <c r="AC532" s="4">
        <v>2147694</v>
      </c>
      <c r="AD532" s="5" t="s">
        <v>6680</v>
      </c>
      <c r="AE532" s="6">
        <v>27.5</v>
      </c>
    </row>
    <row r="533" spans="1:31" x14ac:dyDescent="0.25">
      <c r="A533">
        <v>199856</v>
      </c>
      <c r="B533" t="s">
        <v>1535</v>
      </c>
      <c r="C533" t="s">
        <v>1540</v>
      </c>
      <c r="D533">
        <v>4</v>
      </c>
      <c r="E533" t="s">
        <v>5401</v>
      </c>
      <c r="F533" t="s">
        <v>5402</v>
      </c>
      <c r="G533" t="s">
        <v>5403</v>
      </c>
      <c r="H533" t="s">
        <v>5404</v>
      </c>
      <c r="I533" t="s">
        <v>5405</v>
      </c>
      <c r="J533">
        <v>21384</v>
      </c>
      <c r="K533" t="s">
        <v>7</v>
      </c>
      <c r="L533" t="s">
        <v>6</v>
      </c>
      <c r="M533" t="s">
        <v>5</v>
      </c>
      <c r="N533" t="s">
        <v>5406</v>
      </c>
      <c r="O533" t="s">
        <v>0</v>
      </c>
      <c r="P533" s="3">
        <v>357</v>
      </c>
      <c r="Q533" s="3">
        <v>594</v>
      </c>
      <c r="R533" s="3">
        <v>831</v>
      </c>
      <c r="S533" s="3">
        <v>1068</v>
      </c>
      <c r="T533" s="3">
        <v>1305</v>
      </c>
      <c r="U533" s="3">
        <v>1384</v>
      </c>
      <c r="V533" t="s">
        <v>46</v>
      </c>
      <c r="W533" t="s">
        <v>15</v>
      </c>
      <c r="X533">
        <v>16</v>
      </c>
      <c r="Y533" t="s">
        <v>1</v>
      </c>
      <c r="Z533" t="s">
        <v>0</v>
      </c>
      <c r="AA533">
        <v>237</v>
      </c>
      <c r="AB533" t="s">
        <v>6717</v>
      </c>
      <c r="AC533" s="4">
        <v>5068008</v>
      </c>
      <c r="AD533" s="5" t="s">
        <v>6680</v>
      </c>
      <c r="AE533" s="6">
        <v>30</v>
      </c>
    </row>
    <row r="534" spans="1:31" x14ac:dyDescent="0.25">
      <c r="A534">
        <v>229355</v>
      </c>
      <c r="B534" t="s">
        <v>200</v>
      </c>
      <c r="D534">
        <v>4</v>
      </c>
      <c r="E534" t="s">
        <v>746</v>
      </c>
      <c r="F534" t="s">
        <v>745</v>
      </c>
      <c r="G534" t="s">
        <v>744</v>
      </c>
      <c r="H534" t="s">
        <v>743</v>
      </c>
      <c r="I534" t="s">
        <v>742</v>
      </c>
      <c r="J534">
        <v>11168</v>
      </c>
      <c r="K534" t="s">
        <v>7</v>
      </c>
      <c r="L534" t="s">
        <v>6</v>
      </c>
      <c r="M534" t="s">
        <v>5</v>
      </c>
      <c r="N534" t="s">
        <v>741</v>
      </c>
      <c r="O534" t="s">
        <v>0</v>
      </c>
      <c r="P534" s="3">
        <v>349</v>
      </c>
      <c r="Q534" s="3">
        <v>592</v>
      </c>
      <c r="R534" s="3">
        <v>835</v>
      </c>
      <c r="S534" s="3">
        <v>1078</v>
      </c>
      <c r="T534" s="3">
        <v>1317</v>
      </c>
      <c r="U534" s="3">
        <v>1554</v>
      </c>
      <c r="V534" t="s">
        <v>30</v>
      </c>
      <c r="W534" t="s">
        <v>2</v>
      </c>
      <c r="X534" t="s">
        <v>39</v>
      </c>
      <c r="Y534" t="s">
        <v>39</v>
      </c>
      <c r="Z534" t="s">
        <v>0</v>
      </c>
      <c r="AA534">
        <v>239</v>
      </c>
      <c r="AB534" t="s">
        <v>6717</v>
      </c>
      <c r="AC534" s="4">
        <v>2669152</v>
      </c>
      <c r="AD534" s="5" t="s">
        <v>6680</v>
      </c>
      <c r="AE534" s="6">
        <v>30.5</v>
      </c>
    </row>
    <row r="535" spans="1:31" x14ac:dyDescent="0.25">
      <c r="A535">
        <v>104577</v>
      </c>
      <c r="B535" t="s">
        <v>38</v>
      </c>
      <c r="D535">
        <v>4</v>
      </c>
      <c r="E535" t="s">
        <v>3897</v>
      </c>
      <c r="F535" t="s">
        <v>3896</v>
      </c>
      <c r="G535" t="s">
        <v>3895</v>
      </c>
      <c r="J535">
        <v>6379</v>
      </c>
      <c r="K535" t="s">
        <v>7</v>
      </c>
      <c r="L535" t="s">
        <v>6</v>
      </c>
      <c r="M535" t="s">
        <v>5</v>
      </c>
      <c r="N535" t="s">
        <v>3894</v>
      </c>
      <c r="O535" t="s">
        <v>0</v>
      </c>
      <c r="P535" s="3">
        <v>275</v>
      </c>
      <c r="Q535" s="3">
        <v>515</v>
      </c>
      <c r="R535" s="3">
        <v>755</v>
      </c>
      <c r="S535" s="3">
        <v>995</v>
      </c>
      <c r="T535" s="3">
        <v>1235</v>
      </c>
      <c r="U535" s="3">
        <v>1235</v>
      </c>
      <c r="V535" t="s">
        <v>46</v>
      </c>
      <c r="W535" t="s">
        <v>29</v>
      </c>
      <c r="X535">
        <v>15</v>
      </c>
      <c r="Y535" t="s">
        <v>3893</v>
      </c>
      <c r="Z535" t="s">
        <v>3892</v>
      </c>
      <c r="AA535">
        <v>240</v>
      </c>
      <c r="AB535" t="s">
        <v>6717</v>
      </c>
      <c r="AC535" s="4">
        <v>1530960</v>
      </c>
      <c r="AD535" s="5" t="s">
        <v>6680</v>
      </c>
      <c r="AE535" s="6">
        <v>8.75</v>
      </c>
    </row>
    <row r="536" spans="1:31" x14ac:dyDescent="0.25">
      <c r="A536">
        <v>105206</v>
      </c>
      <c r="B536" t="s">
        <v>38</v>
      </c>
      <c r="D536">
        <v>4</v>
      </c>
      <c r="E536" t="s">
        <v>3876</v>
      </c>
      <c r="F536" t="s">
        <v>3875</v>
      </c>
      <c r="G536" t="s">
        <v>3874</v>
      </c>
      <c r="H536" t="s">
        <v>3873</v>
      </c>
      <c r="I536" t="s">
        <v>3872</v>
      </c>
      <c r="J536">
        <v>4744</v>
      </c>
      <c r="K536" t="s">
        <v>7</v>
      </c>
      <c r="L536" t="s">
        <v>6</v>
      </c>
      <c r="M536" t="s">
        <v>5</v>
      </c>
      <c r="N536" t="s">
        <v>3871</v>
      </c>
      <c r="O536" t="s">
        <v>3870</v>
      </c>
      <c r="P536" s="3">
        <v>243</v>
      </c>
      <c r="Q536" s="3">
        <v>486</v>
      </c>
      <c r="R536" s="3">
        <v>729</v>
      </c>
      <c r="S536" s="3">
        <v>972</v>
      </c>
      <c r="T536" s="3">
        <v>1215</v>
      </c>
      <c r="U536" s="3">
        <v>1458</v>
      </c>
      <c r="V536" t="s">
        <v>46</v>
      </c>
      <c r="W536" t="s">
        <v>2</v>
      </c>
      <c r="X536" t="s">
        <v>1</v>
      </c>
      <c r="Y536" t="s">
        <v>1</v>
      </c>
      <c r="Z536" t="s">
        <v>0</v>
      </c>
      <c r="AA536">
        <v>243</v>
      </c>
      <c r="AB536" t="s">
        <v>6717</v>
      </c>
      <c r="AC536" s="4">
        <v>1152792</v>
      </c>
      <c r="AD536" s="5" t="s">
        <v>6680</v>
      </c>
      <c r="AE536" s="6">
        <v>0</v>
      </c>
    </row>
    <row r="537" spans="1:31" x14ac:dyDescent="0.25">
      <c r="A537">
        <v>222576</v>
      </c>
      <c r="B537" t="s">
        <v>200</v>
      </c>
      <c r="D537">
        <v>4</v>
      </c>
      <c r="E537" t="s">
        <v>1061</v>
      </c>
      <c r="F537" t="s">
        <v>1060</v>
      </c>
      <c r="G537" t="s">
        <v>1059</v>
      </c>
      <c r="H537" t="s">
        <v>1058</v>
      </c>
      <c r="I537" t="s">
        <v>1057</v>
      </c>
      <c r="J537">
        <v>10336</v>
      </c>
      <c r="K537" t="s">
        <v>7</v>
      </c>
      <c r="L537" t="s">
        <v>6</v>
      </c>
      <c r="M537" t="s">
        <v>5</v>
      </c>
      <c r="N537" t="s">
        <v>1056</v>
      </c>
      <c r="O537" t="s">
        <v>0</v>
      </c>
      <c r="P537" s="3">
        <v>251.25</v>
      </c>
      <c r="Q537" s="3">
        <v>502.5</v>
      </c>
      <c r="R537" s="3">
        <v>753.75</v>
      </c>
      <c r="S537" s="3">
        <v>1005</v>
      </c>
      <c r="T537" s="3">
        <v>1256.25</v>
      </c>
      <c r="U537" s="3">
        <v>1507.5</v>
      </c>
      <c r="V537" t="s">
        <v>30</v>
      </c>
      <c r="W537" t="s">
        <v>2</v>
      </c>
      <c r="X537" t="s">
        <v>39</v>
      </c>
      <c r="Y537" t="s">
        <v>39</v>
      </c>
      <c r="Z537" t="s">
        <v>1055</v>
      </c>
      <c r="AA537">
        <v>251.25</v>
      </c>
      <c r="AB537" t="s">
        <v>6717</v>
      </c>
      <c r="AC537" s="4">
        <v>2596920</v>
      </c>
      <c r="AD537" s="5" t="s">
        <v>6680</v>
      </c>
      <c r="AE537" s="6">
        <v>0</v>
      </c>
    </row>
    <row r="538" spans="1:31" x14ac:dyDescent="0.25">
      <c r="A538">
        <v>104346</v>
      </c>
      <c r="B538" t="s">
        <v>38</v>
      </c>
      <c r="D538">
        <v>4</v>
      </c>
      <c r="E538" t="s">
        <v>3909</v>
      </c>
      <c r="F538" t="s">
        <v>3908</v>
      </c>
      <c r="G538" t="s">
        <v>3907</v>
      </c>
      <c r="H538" t="s">
        <v>3906</v>
      </c>
      <c r="I538" t="s">
        <v>3905</v>
      </c>
      <c r="J538">
        <v>5937</v>
      </c>
      <c r="K538" t="s">
        <v>7</v>
      </c>
      <c r="L538" t="s">
        <v>6</v>
      </c>
      <c r="M538" t="s">
        <v>5</v>
      </c>
      <c r="N538" t="s">
        <v>3904</v>
      </c>
      <c r="O538" t="s">
        <v>0</v>
      </c>
      <c r="P538" s="3">
        <v>252</v>
      </c>
      <c r="Q538" s="3">
        <v>504</v>
      </c>
      <c r="R538" s="3">
        <v>756</v>
      </c>
      <c r="S538" s="3">
        <v>1008</v>
      </c>
      <c r="T538" s="3">
        <v>1260</v>
      </c>
      <c r="U538" s="3">
        <v>1512</v>
      </c>
      <c r="V538" t="s">
        <v>46</v>
      </c>
      <c r="W538" t="s">
        <v>2</v>
      </c>
      <c r="X538" t="s">
        <v>1</v>
      </c>
      <c r="Y538" t="s">
        <v>1</v>
      </c>
      <c r="Z538" t="s">
        <v>0</v>
      </c>
      <c r="AA538">
        <v>252</v>
      </c>
      <c r="AB538" t="s">
        <v>6717</v>
      </c>
      <c r="AC538" s="4">
        <v>1496124</v>
      </c>
      <c r="AD538" s="5" t="s">
        <v>6680</v>
      </c>
      <c r="AE538" s="6">
        <v>0</v>
      </c>
    </row>
    <row r="539" spans="1:31" x14ac:dyDescent="0.25">
      <c r="A539">
        <v>229832</v>
      </c>
      <c r="B539" t="s">
        <v>200</v>
      </c>
      <c r="D539">
        <v>4</v>
      </c>
      <c r="E539" t="s">
        <v>740</v>
      </c>
      <c r="F539" t="s">
        <v>739</v>
      </c>
      <c r="G539" t="s">
        <v>738</v>
      </c>
      <c r="H539" t="s">
        <v>737</v>
      </c>
      <c r="I539" t="s">
        <v>736</v>
      </c>
      <c r="J539">
        <v>2067</v>
      </c>
      <c r="K539" t="s">
        <v>7</v>
      </c>
      <c r="L539" t="s">
        <v>6</v>
      </c>
      <c r="M539" t="s">
        <v>5</v>
      </c>
      <c r="N539" t="s">
        <v>735</v>
      </c>
      <c r="O539" t="s">
        <v>0</v>
      </c>
      <c r="P539" s="3">
        <v>252</v>
      </c>
      <c r="Q539" s="3">
        <v>504</v>
      </c>
      <c r="R539" s="3">
        <v>756</v>
      </c>
      <c r="S539" s="3">
        <v>1008</v>
      </c>
      <c r="T539" s="3">
        <v>1260</v>
      </c>
      <c r="U539" s="3">
        <v>1512</v>
      </c>
      <c r="V539" t="s">
        <v>30</v>
      </c>
      <c r="W539" t="s">
        <v>2</v>
      </c>
      <c r="X539" t="s">
        <v>1</v>
      </c>
      <c r="Y539" t="s">
        <v>1</v>
      </c>
      <c r="Z539" t="s">
        <v>0</v>
      </c>
      <c r="AA539">
        <v>252</v>
      </c>
      <c r="AB539" t="s">
        <v>6717</v>
      </c>
      <c r="AC539" s="4">
        <v>520884</v>
      </c>
      <c r="AD539" s="5" t="s">
        <v>6680</v>
      </c>
      <c r="AE539" s="6">
        <v>0</v>
      </c>
    </row>
    <row r="540" spans="1:31" x14ac:dyDescent="0.25">
      <c r="A540">
        <v>222992</v>
      </c>
      <c r="B540" t="s">
        <v>200</v>
      </c>
      <c r="D540">
        <v>4</v>
      </c>
      <c r="E540" t="s">
        <v>1040</v>
      </c>
      <c r="F540" t="s">
        <v>1039</v>
      </c>
      <c r="G540" t="s">
        <v>1038</v>
      </c>
      <c r="H540" t="s">
        <v>1037</v>
      </c>
      <c r="I540" t="s">
        <v>1036</v>
      </c>
      <c r="J540">
        <v>40949</v>
      </c>
      <c r="K540" t="s">
        <v>7</v>
      </c>
      <c r="L540" t="s">
        <v>6</v>
      </c>
      <c r="M540" t="s">
        <v>5</v>
      </c>
      <c r="N540" t="s">
        <v>1035</v>
      </c>
      <c r="O540" t="s">
        <v>0</v>
      </c>
      <c r="P540" s="3">
        <v>255</v>
      </c>
      <c r="Q540" s="3">
        <v>510</v>
      </c>
      <c r="R540" s="3">
        <v>765</v>
      </c>
      <c r="S540" s="3">
        <v>1020</v>
      </c>
      <c r="T540" s="3">
        <v>1275</v>
      </c>
      <c r="U540" s="3">
        <v>1530</v>
      </c>
      <c r="V540" t="s">
        <v>30</v>
      </c>
      <c r="W540" t="s">
        <v>2</v>
      </c>
      <c r="X540" t="s">
        <v>39</v>
      </c>
      <c r="Y540" t="s">
        <v>39</v>
      </c>
      <c r="Z540" t="s">
        <v>0</v>
      </c>
      <c r="AA540">
        <v>255</v>
      </c>
      <c r="AB540" t="s">
        <v>6717</v>
      </c>
      <c r="AC540" s="4">
        <v>10441995</v>
      </c>
      <c r="AD540" s="5" t="s">
        <v>6680</v>
      </c>
      <c r="AE540" s="6">
        <v>0</v>
      </c>
    </row>
    <row r="541" spans="1:31" x14ac:dyDescent="0.25">
      <c r="A541">
        <v>104708</v>
      </c>
      <c r="B541" t="s">
        <v>38</v>
      </c>
      <c r="C541" t="s">
        <v>262</v>
      </c>
      <c r="D541">
        <v>4</v>
      </c>
      <c r="E541" t="s">
        <v>3671</v>
      </c>
      <c r="F541" t="s">
        <v>3670</v>
      </c>
      <c r="G541" t="s">
        <v>3891</v>
      </c>
      <c r="J541">
        <v>20506</v>
      </c>
      <c r="K541" t="s">
        <v>7</v>
      </c>
      <c r="L541" t="s">
        <v>6</v>
      </c>
      <c r="M541" t="s">
        <v>5</v>
      </c>
      <c r="N541" t="s">
        <v>3890</v>
      </c>
      <c r="O541" t="s">
        <v>3889</v>
      </c>
      <c r="P541" s="3">
        <v>273</v>
      </c>
      <c r="Q541" s="3">
        <v>531</v>
      </c>
      <c r="R541" s="3">
        <v>789</v>
      </c>
      <c r="S541" s="3">
        <v>1047</v>
      </c>
      <c r="T541" s="3">
        <v>1305</v>
      </c>
      <c r="U541" s="3">
        <v>1563</v>
      </c>
      <c r="V541" t="s">
        <v>46</v>
      </c>
      <c r="W541" t="s">
        <v>2</v>
      </c>
      <c r="X541" t="s">
        <v>1</v>
      </c>
      <c r="Y541" t="s">
        <v>1</v>
      </c>
      <c r="Z541" t="s">
        <v>3888</v>
      </c>
      <c r="AA541">
        <v>258</v>
      </c>
      <c r="AB541" t="s">
        <v>6717</v>
      </c>
      <c r="AC541" s="4">
        <v>5290548</v>
      </c>
      <c r="AD541" s="5" t="s">
        <v>6680</v>
      </c>
      <c r="AE541" s="6">
        <v>3.75</v>
      </c>
    </row>
    <row r="542" spans="1:31" x14ac:dyDescent="0.25">
      <c r="A542">
        <v>105145</v>
      </c>
      <c r="B542" t="s">
        <v>38</v>
      </c>
      <c r="C542" t="s">
        <v>262</v>
      </c>
      <c r="D542">
        <v>4</v>
      </c>
      <c r="E542" t="s">
        <v>3884</v>
      </c>
      <c r="F542" t="s">
        <v>122</v>
      </c>
      <c r="G542" t="s">
        <v>3883</v>
      </c>
      <c r="J542">
        <v>5950</v>
      </c>
      <c r="K542" t="s">
        <v>7</v>
      </c>
      <c r="L542" t="s">
        <v>6</v>
      </c>
      <c r="M542" t="s">
        <v>5</v>
      </c>
      <c r="N542" t="s">
        <v>3882</v>
      </c>
      <c r="O542" t="s">
        <v>0</v>
      </c>
      <c r="P542" s="3">
        <v>273</v>
      </c>
      <c r="Q542" s="3">
        <v>531</v>
      </c>
      <c r="R542" s="3">
        <v>789</v>
      </c>
      <c r="S542" s="3">
        <v>1047</v>
      </c>
      <c r="T542" s="3">
        <v>1305</v>
      </c>
      <c r="U542" s="3">
        <v>1563</v>
      </c>
      <c r="V542" t="s">
        <v>46</v>
      </c>
      <c r="W542" t="s">
        <v>2</v>
      </c>
      <c r="X542" t="s">
        <v>1</v>
      </c>
      <c r="Y542" t="s">
        <v>1</v>
      </c>
      <c r="Z542" t="s">
        <v>0</v>
      </c>
      <c r="AA542">
        <v>258</v>
      </c>
      <c r="AB542" t="s">
        <v>6717</v>
      </c>
      <c r="AC542" s="4">
        <v>1535100</v>
      </c>
      <c r="AD542" s="5" t="s">
        <v>6680</v>
      </c>
      <c r="AE542" s="6">
        <v>3.75</v>
      </c>
    </row>
    <row r="543" spans="1:31" x14ac:dyDescent="0.25">
      <c r="A543">
        <v>105154</v>
      </c>
      <c r="B543" t="s">
        <v>38</v>
      </c>
      <c r="C543" t="s">
        <v>262</v>
      </c>
      <c r="D543">
        <v>4</v>
      </c>
      <c r="E543" t="s">
        <v>3881</v>
      </c>
      <c r="F543" t="s">
        <v>3880</v>
      </c>
      <c r="G543" t="s">
        <v>3879</v>
      </c>
      <c r="J543">
        <v>22711</v>
      </c>
      <c r="K543" t="s">
        <v>7</v>
      </c>
      <c r="L543" t="s">
        <v>6</v>
      </c>
      <c r="M543" t="s">
        <v>5</v>
      </c>
      <c r="N543" t="s">
        <v>3878</v>
      </c>
      <c r="O543" t="s">
        <v>0</v>
      </c>
      <c r="P543" s="3">
        <v>273</v>
      </c>
      <c r="Q543" s="3">
        <v>531</v>
      </c>
      <c r="R543" s="3">
        <v>789</v>
      </c>
      <c r="S543" s="3">
        <v>1047</v>
      </c>
      <c r="T543" s="3">
        <v>1305</v>
      </c>
      <c r="U543" s="3">
        <v>1563</v>
      </c>
      <c r="V543" t="s">
        <v>46</v>
      </c>
      <c r="W543" t="s">
        <v>2</v>
      </c>
      <c r="X543" t="s">
        <v>64</v>
      </c>
      <c r="Y543" t="s">
        <v>64</v>
      </c>
      <c r="Z543" t="s">
        <v>3877</v>
      </c>
      <c r="AA543">
        <v>258</v>
      </c>
      <c r="AB543" t="s">
        <v>6717</v>
      </c>
      <c r="AC543" s="4">
        <v>5859438</v>
      </c>
      <c r="AD543" s="5" t="s">
        <v>6680</v>
      </c>
      <c r="AE543" s="6">
        <v>3.75</v>
      </c>
    </row>
    <row r="544" spans="1:31" x14ac:dyDescent="0.25">
      <c r="A544">
        <v>105747</v>
      </c>
      <c r="B544" t="s">
        <v>38</v>
      </c>
      <c r="C544" t="s">
        <v>262</v>
      </c>
      <c r="D544">
        <v>4</v>
      </c>
      <c r="E544" t="s">
        <v>3855</v>
      </c>
      <c r="F544" t="s">
        <v>35</v>
      </c>
      <c r="G544" t="s">
        <v>3854</v>
      </c>
      <c r="J544">
        <v>9863</v>
      </c>
      <c r="K544" t="s">
        <v>7</v>
      </c>
      <c r="L544" t="s">
        <v>6</v>
      </c>
      <c r="M544" t="s">
        <v>5</v>
      </c>
      <c r="N544" t="s">
        <v>3853</v>
      </c>
      <c r="O544" t="s">
        <v>0</v>
      </c>
      <c r="P544" s="3">
        <v>273</v>
      </c>
      <c r="Q544" s="3">
        <v>531</v>
      </c>
      <c r="R544" s="3">
        <v>789</v>
      </c>
      <c r="S544" s="3">
        <v>1047</v>
      </c>
      <c r="T544" s="3">
        <v>1305</v>
      </c>
      <c r="U544" s="3">
        <v>1563</v>
      </c>
      <c r="V544" t="s">
        <v>46</v>
      </c>
      <c r="W544" t="s">
        <v>2</v>
      </c>
      <c r="X544" t="s">
        <v>1</v>
      </c>
      <c r="Y544" t="s">
        <v>1</v>
      </c>
      <c r="Z544" t="s">
        <v>3852</v>
      </c>
      <c r="AA544">
        <v>258</v>
      </c>
      <c r="AB544" t="s">
        <v>6717</v>
      </c>
      <c r="AC544" s="4">
        <v>2544654</v>
      </c>
      <c r="AD544" s="5" t="s">
        <v>6680</v>
      </c>
      <c r="AE544" s="6">
        <v>3.75</v>
      </c>
    </row>
    <row r="545" spans="1:31" x14ac:dyDescent="0.25">
      <c r="A545">
        <v>178448</v>
      </c>
      <c r="B545" t="s">
        <v>2044</v>
      </c>
      <c r="D545">
        <v>4</v>
      </c>
      <c r="E545" t="s">
        <v>2079</v>
      </c>
      <c r="F545" t="s">
        <v>2078</v>
      </c>
      <c r="G545" t="s">
        <v>2077</v>
      </c>
      <c r="H545" t="s">
        <v>2076</v>
      </c>
      <c r="I545" t="s">
        <v>2075</v>
      </c>
      <c r="J545">
        <v>5431</v>
      </c>
      <c r="K545" t="s">
        <v>7</v>
      </c>
      <c r="L545" t="s">
        <v>6</v>
      </c>
      <c r="M545" t="s">
        <v>5</v>
      </c>
      <c r="N545" t="s">
        <v>2074</v>
      </c>
      <c r="O545" t="s">
        <v>2073</v>
      </c>
      <c r="P545" s="3">
        <v>258</v>
      </c>
      <c r="Q545" s="3">
        <v>516</v>
      </c>
      <c r="R545" s="3">
        <v>774</v>
      </c>
      <c r="S545" s="3">
        <v>1032</v>
      </c>
      <c r="T545" s="3">
        <v>1290</v>
      </c>
      <c r="U545" s="3">
        <v>1548</v>
      </c>
      <c r="V545" t="s">
        <v>30</v>
      </c>
      <c r="W545" t="s">
        <v>2</v>
      </c>
      <c r="X545" t="s">
        <v>39</v>
      </c>
      <c r="Y545" t="s">
        <v>39</v>
      </c>
      <c r="Z545" t="s">
        <v>2072</v>
      </c>
      <c r="AA545">
        <v>258</v>
      </c>
      <c r="AB545" t="s">
        <v>6717</v>
      </c>
      <c r="AC545" s="4">
        <v>1401198</v>
      </c>
      <c r="AD545" s="5" t="s">
        <v>6680</v>
      </c>
      <c r="AE545" s="6">
        <v>0</v>
      </c>
    </row>
    <row r="546" spans="1:31" x14ac:dyDescent="0.25">
      <c r="A546">
        <v>226806</v>
      </c>
      <c r="B546" t="s">
        <v>200</v>
      </c>
      <c r="D546">
        <v>1</v>
      </c>
      <c r="E546" t="s">
        <v>905</v>
      </c>
      <c r="F546" t="s">
        <v>904</v>
      </c>
      <c r="G546" t="s">
        <v>903</v>
      </c>
      <c r="H546" t="s">
        <v>902</v>
      </c>
      <c r="J546">
        <v>4618</v>
      </c>
      <c r="K546" t="s">
        <v>7</v>
      </c>
      <c r="L546" t="s">
        <v>6</v>
      </c>
      <c r="M546" t="s">
        <v>5</v>
      </c>
      <c r="N546" t="s">
        <v>901</v>
      </c>
      <c r="O546" t="s">
        <v>0</v>
      </c>
      <c r="P546" s="3">
        <v>282</v>
      </c>
      <c r="Q546" s="3">
        <v>516</v>
      </c>
      <c r="R546" s="3">
        <v>774</v>
      </c>
      <c r="S546" s="3">
        <v>1032</v>
      </c>
      <c r="T546" s="3">
        <v>1290</v>
      </c>
      <c r="U546" s="3">
        <v>1548</v>
      </c>
      <c r="V546" t="s">
        <v>46</v>
      </c>
      <c r="W546" t="s">
        <v>2</v>
      </c>
      <c r="X546" t="s">
        <v>1</v>
      </c>
      <c r="Y546" t="s">
        <v>1</v>
      </c>
      <c r="Z546" t="s">
        <v>900</v>
      </c>
      <c r="AA546">
        <v>258</v>
      </c>
      <c r="AB546" t="s">
        <v>6717</v>
      </c>
      <c r="AC546" s="4">
        <v>1191444</v>
      </c>
      <c r="AD546" s="5" t="s">
        <v>6680</v>
      </c>
      <c r="AE546" s="6">
        <v>0</v>
      </c>
    </row>
    <row r="547" spans="1:31" x14ac:dyDescent="0.25">
      <c r="A547">
        <v>364025</v>
      </c>
      <c r="B547" t="s">
        <v>38</v>
      </c>
      <c r="C547" t="s">
        <v>262</v>
      </c>
      <c r="D547">
        <v>4</v>
      </c>
      <c r="E547" t="s">
        <v>261</v>
      </c>
      <c r="F547" t="s">
        <v>260</v>
      </c>
      <c r="G547" t="s">
        <v>259</v>
      </c>
      <c r="J547">
        <v>14500</v>
      </c>
      <c r="K547" t="s">
        <v>7</v>
      </c>
      <c r="L547" t="s">
        <v>6</v>
      </c>
      <c r="M547" t="s">
        <v>5</v>
      </c>
      <c r="N547" t="s">
        <v>258</v>
      </c>
      <c r="O547" t="s">
        <v>0</v>
      </c>
      <c r="P547" s="3">
        <v>272</v>
      </c>
      <c r="Q547" s="3">
        <v>531</v>
      </c>
      <c r="R547" s="3">
        <v>789</v>
      </c>
      <c r="S547" s="3">
        <v>1047</v>
      </c>
      <c r="T547" s="3">
        <v>1305</v>
      </c>
      <c r="U547" s="3">
        <v>1563</v>
      </c>
      <c r="V547" t="s">
        <v>46</v>
      </c>
      <c r="W547" t="s">
        <v>2</v>
      </c>
      <c r="X547" t="s">
        <v>1</v>
      </c>
      <c r="Y547" t="s">
        <v>1</v>
      </c>
      <c r="Z547" t="s">
        <v>0</v>
      </c>
      <c r="AA547">
        <v>258</v>
      </c>
      <c r="AB547" t="s">
        <v>6717</v>
      </c>
      <c r="AC547" s="4">
        <v>3741000</v>
      </c>
      <c r="AD547" s="5" t="s">
        <v>6680</v>
      </c>
      <c r="AE547" s="6">
        <v>3.75</v>
      </c>
    </row>
    <row r="548" spans="1:31" x14ac:dyDescent="0.25">
      <c r="A548">
        <v>384333</v>
      </c>
      <c r="B548" t="s">
        <v>38</v>
      </c>
      <c r="C548" t="s">
        <v>262</v>
      </c>
      <c r="D548">
        <v>4</v>
      </c>
      <c r="E548" t="s">
        <v>4160</v>
      </c>
      <c r="F548" t="s">
        <v>4161</v>
      </c>
      <c r="G548" t="s">
        <v>4162</v>
      </c>
      <c r="J548">
        <v>9164</v>
      </c>
      <c r="K548" t="s">
        <v>7</v>
      </c>
      <c r="L548" t="s">
        <v>6</v>
      </c>
      <c r="M548" t="s">
        <v>5</v>
      </c>
      <c r="N548" t="s">
        <v>4163</v>
      </c>
      <c r="O548" t="s">
        <v>0</v>
      </c>
      <c r="P548" s="3">
        <v>273</v>
      </c>
      <c r="Q548" s="3">
        <v>529</v>
      </c>
      <c r="R548" s="3">
        <v>789</v>
      </c>
      <c r="S548" s="3">
        <v>1047</v>
      </c>
      <c r="T548" s="3">
        <v>1305</v>
      </c>
      <c r="U548" s="3">
        <v>1563</v>
      </c>
      <c r="V548" t="s">
        <v>46</v>
      </c>
      <c r="W548" t="s">
        <v>866</v>
      </c>
      <c r="X548" t="s">
        <v>1</v>
      </c>
      <c r="Y548" t="s">
        <v>1</v>
      </c>
      <c r="Z548" t="s">
        <v>0</v>
      </c>
      <c r="AA548">
        <v>258</v>
      </c>
      <c r="AB548" t="s">
        <v>6717</v>
      </c>
      <c r="AC548" s="4">
        <v>2364312</v>
      </c>
      <c r="AD548" s="5" t="s">
        <v>6680</v>
      </c>
      <c r="AE548" s="6">
        <v>3.75</v>
      </c>
    </row>
    <row r="549" spans="1:31" x14ac:dyDescent="0.25">
      <c r="A549">
        <v>105428</v>
      </c>
      <c r="B549" t="s">
        <v>38</v>
      </c>
      <c r="C549" t="s">
        <v>262</v>
      </c>
      <c r="D549">
        <v>4</v>
      </c>
      <c r="E549" t="s">
        <v>4517</v>
      </c>
      <c r="F549" t="s">
        <v>122</v>
      </c>
      <c r="G549" t="s">
        <v>4518</v>
      </c>
      <c r="J549">
        <v>12107</v>
      </c>
      <c r="K549" t="s">
        <v>7</v>
      </c>
      <c r="L549" t="s">
        <v>6</v>
      </c>
      <c r="M549" t="s">
        <v>5</v>
      </c>
      <c r="N549" t="s">
        <v>4519</v>
      </c>
      <c r="O549" t="s">
        <v>0</v>
      </c>
      <c r="P549" s="3">
        <v>273</v>
      </c>
      <c r="Q549" s="3">
        <v>531</v>
      </c>
      <c r="R549" s="3">
        <v>789</v>
      </c>
      <c r="S549" s="3">
        <v>1047</v>
      </c>
      <c r="T549" s="3">
        <v>1305</v>
      </c>
      <c r="U549" s="3">
        <v>1563</v>
      </c>
      <c r="V549" t="s">
        <v>46</v>
      </c>
      <c r="W549" t="s">
        <v>866</v>
      </c>
      <c r="X549" t="s">
        <v>1</v>
      </c>
      <c r="Y549" t="s">
        <v>1</v>
      </c>
      <c r="Z549" t="s">
        <v>0</v>
      </c>
      <c r="AA549">
        <v>258</v>
      </c>
      <c r="AB549" t="s">
        <v>6717</v>
      </c>
      <c r="AC549" s="4">
        <v>3123606</v>
      </c>
      <c r="AD549" s="5" t="s">
        <v>6680</v>
      </c>
      <c r="AE549" s="6">
        <v>3.75</v>
      </c>
    </row>
    <row r="550" spans="1:31" x14ac:dyDescent="0.25">
      <c r="A550">
        <v>105668</v>
      </c>
      <c r="B550" t="s">
        <v>38</v>
      </c>
      <c r="C550" t="s">
        <v>262</v>
      </c>
      <c r="D550">
        <v>4</v>
      </c>
      <c r="E550" t="s">
        <v>4526</v>
      </c>
      <c r="F550" t="s">
        <v>4527</v>
      </c>
      <c r="G550" t="s">
        <v>4528</v>
      </c>
      <c r="J550">
        <v>20215</v>
      </c>
      <c r="K550" t="s">
        <v>7</v>
      </c>
      <c r="L550" t="s">
        <v>6</v>
      </c>
      <c r="M550" t="s">
        <v>5</v>
      </c>
      <c r="N550" t="s">
        <v>4529</v>
      </c>
      <c r="O550" t="s">
        <v>0</v>
      </c>
      <c r="P550" s="3">
        <v>273</v>
      </c>
      <c r="Q550" s="3">
        <v>531</v>
      </c>
      <c r="R550" s="3">
        <v>789</v>
      </c>
      <c r="S550" s="3">
        <v>1047</v>
      </c>
      <c r="T550" s="3">
        <v>1305</v>
      </c>
      <c r="U550" s="3">
        <v>1563</v>
      </c>
      <c r="V550" t="s">
        <v>46</v>
      </c>
      <c r="W550" t="s">
        <v>866</v>
      </c>
      <c r="X550" t="s">
        <v>1</v>
      </c>
      <c r="Y550" t="s">
        <v>1</v>
      </c>
      <c r="Z550" t="s">
        <v>0</v>
      </c>
      <c r="AA550">
        <v>258</v>
      </c>
      <c r="AB550" t="s">
        <v>6717</v>
      </c>
      <c r="AC550" s="4">
        <v>5215470</v>
      </c>
      <c r="AD550" s="5" t="s">
        <v>6680</v>
      </c>
      <c r="AE550" s="6">
        <v>3.75</v>
      </c>
    </row>
    <row r="551" spans="1:31" x14ac:dyDescent="0.25">
      <c r="A551">
        <v>364016</v>
      </c>
      <c r="B551" t="s">
        <v>38</v>
      </c>
      <c r="C551" t="s">
        <v>262</v>
      </c>
      <c r="D551">
        <v>4</v>
      </c>
      <c r="E551" t="s">
        <v>6509</v>
      </c>
      <c r="F551" t="s">
        <v>122</v>
      </c>
      <c r="G551" t="s">
        <v>6510</v>
      </c>
      <c r="J551">
        <v>8909</v>
      </c>
      <c r="K551" t="s">
        <v>7</v>
      </c>
      <c r="L551" t="s">
        <v>6</v>
      </c>
      <c r="M551" t="s">
        <v>5</v>
      </c>
      <c r="N551" t="s">
        <v>6511</v>
      </c>
      <c r="O551" t="s">
        <v>0</v>
      </c>
      <c r="P551" s="3">
        <v>273</v>
      </c>
      <c r="Q551" s="3">
        <v>531</v>
      </c>
      <c r="R551" s="3">
        <v>789</v>
      </c>
      <c r="S551" s="3">
        <v>1047</v>
      </c>
      <c r="T551" s="3">
        <v>1305</v>
      </c>
      <c r="U551" s="3">
        <v>1563</v>
      </c>
      <c r="V551" t="s">
        <v>46</v>
      </c>
      <c r="W551" t="s">
        <v>866</v>
      </c>
      <c r="X551" t="s">
        <v>1</v>
      </c>
      <c r="Y551" t="s">
        <v>1</v>
      </c>
      <c r="Z551" t="s">
        <v>0</v>
      </c>
      <c r="AA551">
        <v>258</v>
      </c>
      <c r="AB551" t="s">
        <v>6717</v>
      </c>
      <c r="AC551" s="4">
        <v>2298522</v>
      </c>
      <c r="AD551" s="5" t="s">
        <v>6680</v>
      </c>
      <c r="AE551" s="6">
        <v>3.75</v>
      </c>
    </row>
    <row r="552" spans="1:31" x14ac:dyDescent="0.25">
      <c r="A552">
        <v>227304</v>
      </c>
      <c r="B552" t="s">
        <v>200</v>
      </c>
      <c r="D552">
        <v>4</v>
      </c>
      <c r="E552" t="s">
        <v>873</v>
      </c>
      <c r="F552" t="s">
        <v>872</v>
      </c>
      <c r="G552" t="s">
        <v>871</v>
      </c>
      <c r="H552" t="s">
        <v>870</v>
      </c>
      <c r="I552" t="s">
        <v>869</v>
      </c>
      <c r="J552">
        <v>5059</v>
      </c>
      <c r="K552" t="s">
        <v>7</v>
      </c>
      <c r="L552" t="s">
        <v>6</v>
      </c>
      <c r="M552" t="s">
        <v>5</v>
      </c>
      <c r="N552" t="s">
        <v>868</v>
      </c>
      <c r="O552" t="s">
        <v>0</v>
      </c>
      <c r="P552" s="3">
        <v>261</v>
      </c>
      <c r="Q552" s="3">
        <v>522</v>
      </c>
      <c r="R552" s="3">
        <v>783</v>
      </c>
      <c r="S552" s="3">
        <v>1044</v>
      </c>
      <c r="T552" s="3">
        <v>1305</v>
      </c>
      <c r="U552" s="3">
        <v>1566</v>
      </c>
      <c r="V552" t="s">
        <v>867</v>
      </c>
      <c r="W552" t="s">
        <v>2</v>
      </c>
      <c r="X552" t="s">
        <v>1</v>
      </c>
      <c r="Y552" t="s">
        <v>1</v>
      </c>
      <c r="Z552" t="s">
        <v>0</v>
      </c>
      <c r="AA552">
        <v>261</v>
      </c>
      <c r="AB552" t="s">
        <v>6717</v>
      </c>
      <c r="AC552" s="4">
        <v>1320399</v>
      </c>
      <c r="AD552" s="5" t="s">
        <v>6680</v>
      </c>
      <c r="AE552" s="6">
        <v>0</v>
      </c>
    </row>
    <row r="553" spans="1:31" x14ac:dyDescent="0.25">
      <c r="A553">
        <v>228158</v>
      </c>
      <c r="B553" t="s">
        <v>200</v>
      </c>
      <c r="D553">
        <v>4</v>
      </c>
      <c r="E553" t="s">
        <v>821</v>
      </c>
      <c r="F553" t="s">
        <v>820</v>
      </c>
      <c r="G553" t="s">
        <v>819</v>
      </c>
      <c r="H553" t="s">
        <v>818</v>
      </c>
      <c r="I553" t="s">
        <v>817</v>
      </c>
      <c r="J553">
        <v>9661</v>
      </c>
      <c r="K553" t="s">
        <v>7</v>
      </c>
      <c r="L553" t="s">
        <v>6</v>
      </c>
      <c r="M553" t="s">
        <v>5</v>
      </c>
      <c r="N553" t="s">
        <v>816</v>
      </c>
      <c r="O553" t="s">
        <v>0</v>
      </c>
      <c r="P553" s="3">
        <v>307</v>
      </c>
      <c r="Q553" s="3">
        <v>598</v>
      </c>
      <c r="R553" s="3">
        <v>859</v>
      </c>
      <c r="S553" s="3">
        <v>1120</v>
      </c>
      <c r="T553" s="3">
        <v>1381</v>
      </c>
      <c r="U553" s="3">
        <v>1642</v>
      </c>
      <c r="V553" t="s">
        <v>46</v>
      </c>
      <c r="W553" t="s">
        <v>2</v>
      </c>
      <c r="X553" t="s">
        <v>1</v>
      </c>
      <c r="Y553" t="s">
        <v>1</v>
      </c>
      <c r="Z553" t="s">
        <v>0</v>
      </c>
      <c r="AA553">
        <v>261</v>
      </c>
      <c r="AB553" t="s">
        <v>6717</v>
      </c>
      <c r="AC553" s="4">
        <v>2521521</v>
      </c>
      <c r="AD553" s="5" t="s">
        <v>6680</v>
      </c>
      <c r="AE553" s="6">
        <v>19</v>
      </c>
    </row>
    <row r="554" spans="1:31" x14ac:dyDescent="0.25">
      <c r="A554">
        <v>225371</v>
      </c>
      <c r="B554" t="s">
        <v>200</v>
      </c>
      <c r="D554">
        <v>4</v>
      </c>
      <c r="E554" t="s">
        <v>954</v>
      </c>
      <c r="F554" t="s">
        <v>953</v>
      </c>
      <c r="G554" t="s">
        <v>952</v>
      </c>
      <c r="H554" t="s">
        <v>951</v>
      </c>
      <c r="I554" t="s">
        <v>950</v>
      </c>
      <c r="J554">
        <v>4020</v>
      </c>
      <c r="K554" t="s">
        <v>7</v>
      </c>
      <c r="L554" t="s">
        <v>6</v>
      </c>
      <c r="M554" t="s">
        <v>5</v>
      </c>
      <c r="N554" t="s">
        <v>949</v>
      </c>
      <c r="O554" t="s">
        <v>0</v>
      </c>
      <c r="P554" s="3">
        <v>279</v>
      </c>
      <c r="Q554" s="3">
        <v>543</v>
      </c>
      <c r="R554" s="3">
        <v>807</v>
      </c>
      <c r="S554" s="3">
        <v>1071</v>
      </c>
      <c r="T554" s="3">
        <v>1335</v>
      </c>
      <c r="U554" s="3">
        <v>1599</v>
      </c>
      <c r="V554" t="s">
        <v>948</v>
      </c>
      <c r="W554" t="s">
        <v>2</v>
      </c>
      <c r="X554" t="s">
        <v>1</v>
      </c>
      <c r="Y554" t="s">
        <v>1</v>
      </c>
      <c r="Z554" t="s">
        <v>0</v>
      </c>
      <c r="AA554">
        <v>264</v>
      </c>
      <c r="AB554" t="s">
        <v>6717</v>
      </c>
      <c r="AC554" s="4">
        <v>1061280</v>
      </c>
      <c r="AD554" s="5" t="s">
        <v>6680</v>
      </c>
      <c r="AE554" s="6">
        <v>3.75</v>
      </c>
    </row>
    <row r="555" spans="1:31" x14ac:dyDescent="0.25">
      <c r="A555">
        <v>403469</v>
      </c>
      <c r="B555" t="s">
        <v>59</v>
      </c>
      <c r="C555" t="s">
        <v>2835</v>
      </c>
      <c r="D555">
        <v>4</v>
      </c>
      <c r="E555" t="s">
        <v>4174</v>
      </c>
      <c r="F555" t="s">
        <v>4175</v>
      </c>
      <c r="G555" t="s">
        <v>4176</v>
      </c>
      <c r="H555" t="s">
        <v>4177</v>
      </c>
      <c r="I555" t="s">
        <v>4178</v>
      </c>
      <c r="J555">
        <v>2218</v>
      </c>
      <c r="K555" t="s">
        <v>7</v>
      </c>
      <c r="L555" t="s">
        <v>6</v>
      </c>
      <c r="M555" t="s">
        <v>5</v>
      </c>
      <c r="N555" t="s">
        <v>4179</v>
      </c>
      <c r="O555" t="s">
        <v>0</v>
      </c>
      <c r="P555" s="3">
        <v>264</v>
      </c>
      <c r="Q555" s="3">
        <v>533</v>
      </c>
      <c r="R555" s="3">
        <v>797</v>
      </c>
      <c r="S555" s="3">
        <v>1061</v>
      </c>
      <c r="T555" s="3">
        <v>1325</v>
      </c>
      <c r="U555" s="3">
        <v>1589</v>
      </c>
      <c r="V555" t="s">
        <v>46</v>
      </c>
      <c r="W555" t="s">
        <v>866</v>
      </c>
      <c r="X555" t="s">
        <v>1</v>
      </c>
      <c r="Y555" t="s">
        <v>1</v>
      </c>
      <c r="Z555" t="s">
        <v>4180</v>
      </c>
      <c r="AA555">
        <v>264</v>
      </c>
      <c r="AB555" t="s">
        <v>6717</v>
      </c>
      <c r="AC555" s="4">
        <v>585552</v>
      </c>
      <c r="AD555" s="5" t="s">
        <v>6680</v>
      </c>
      <c r="AE555" s="6">
        <v>1.25</v>
      </c>
    </row>
    <row r="556" spans="1:31" x14ac:dyDescent="0.25">
      <c r="A556">
        <v>199157</v>
      </c>
      <c r="B556" t="s">
        <v>1535</v>
      </c>
      <c r="C556" t="s">
        <v>1534</v>
      </c>
      <c r="D556">
        <v>1</v>
      </c>
      <c r="E556" t="s">
        <v>5359</v>
      </c>
      <c r="F556" t="s">
        <v>1603</v>
      </c>
      <c r="G556" t="s">
        <v>5360</v>
      </c>
      <c r="H556" t="s">
        <v>5361</v>
      </c>
      <c r="I556" t="s">
        <v>5362</v>
      </c>
      <c r="J556">
        <v>5917</v>
      </c>
      <c r="K556" t="s">
        <v>7</v>
      </c>
      <c r="L556" t="s">
        <v>6</v>
      </c>
      <c r="M556" t="s">
        <v>5</v>
      </c>
      <c r="N556" t="s">
        <v>5363</v>
      </c>
      <c r="O556" t="s">
        <v>0</v>
      </c>
      <c r="P556" s="3">
        <v>279</v>
      </c>
      <c r="Q556" s="3">
        <v>543</v>
      </c>
      <c r="R556" s="3">
        <v>807</v>
      </c>
      <c r="S556" s="3">
        <v>1071</v>
      </c>
      <c r="T556" s="3">
        <v>1335</v>
      </c>
      <c r="U556" s="3">
        <v>1599</v>
      </c>
      <c r="V556" t="s">
        <v>46</v>
      </c>
      <c r="W556" t="s">
        <v>866</v>
      </c>
      <c r="X556" t="s">
        <v>1</v>
      </c>
      <c r="Y556" t="s">
        <v>1</v>
      </c>
      <c r="Z556" t="s">
        <v>0</v>
      </c>
      <c r="AA556">
        <v>264</v>
      </c>
      <c r="AB556" t="s">
        <v>6717</v>
      </c>
      <c r="AC556" s="4">
        <v>1562088</v>
      </c>
      <c r="AD556" s="5" t="s">
        <v>6680</v>
      </c>
      <c r="AE556" s="6">
        <v>3.75</v>
      </c>
    </row>
    <row r="557" spans="1:31" x14ac:dyDescent="0.25">
      <c r="A557">
        <v>140012</v>
      </c>
      <c r="B557" t="s">
        <v>14</v>
      </c>
      <c r="C557" t="s">
        <v>13</v>
      </c>
      <c r="D557">
        <v>4</v>
      </c>
      <c r="E557" t="s">
        <v>4141</v>
      </c>
      <c r="F557" t="s">
        <v>4140</v>
      </c>
      <c r="G557" t="s">
        <v>4139</v>
      </c>
      <c r="H557" t="s">
        <v>4138</v>
      </c>
      <c r="I557" t="s">
        <v>4137</v>
      </c>
      <c r="J557">
        <v>7234</v>
      </c>
      <c r="K557" t="s">
        <v>7</v>
      </c>
      <c r="L557" t="s">
        <v>6</v>
      </c>
      <c r="M557" t="s">
        <v>5</v>
      </c>
      <c r="N557" t="s">
        <v>4136</v>
      </c>
      <c r="O557" t="s">
        <v>0</v>
      </c>
      <c r="P557" s="3">
        <v>597</v>
      </c>
      <c r="Q557" s="3">
        <v>864</v>
      </c>
      <c r="R557" s="3">
        <v>1131</v>
      </c>
      <c r="S557" s="3">
        <v>1398</v>
      </c>
      <c r="T557" s="3">
        <v>1665</v>
      </c>
      <c r="U557" s="3">
        <v>1923</v>
      </c>
      <c r="V557" t="s">
        <v>4135</v>
      </c>
      <c r="W557" t="s">
        <v>2</v>
      </c>
      <c r="Z557" t="s">
        <v>4134</v>
      </c>
      <c r="AA557">
        <v>267</v>
      </c>
      <c r="AB557" t="s">
        <v>6717</v>
      </c>
      <c r="AC557" s="4">
        <v>1931478</v>
      </c>
      <c r="AD557" s="5" t="s">
        <v>6680</v>
      </c>
      <c r="AE557" s="6">
        <v>82.5</v>
      </c>
    </row>
    <row r="558" spans="1:31" x14ac:dyDescent="0.25">
      <c r="A558">
        <v>139278</v>
      </c>
      <c r="B558" t="s">
        <v>14</v>
      </c>
      <c r="C558" t="s">
        <v>13</v>
      </c>
      <c r="D558">
        <v>4</v>
      </c>
      <c r="E558" t="s">
        <v>3081</v>
      </c>
      <c r="F558" t="s">
        <v>910</v>
      </c>
      <c r="G558" t="s">
        <v>3080</v>
      </c>
      <c r="H558" t="s">
        <v>3079</v>
      </c>
      <c r="I558" t="s">
        <v>3078</v>
      </c>
      <c r="J558">
        <v>6536</v>
      </c>
      <c r="K558" t="s">
        <v>7</v>
      </c>
      <c r="L558" t="s">
        <v>6</v>
      </c>
      <c r="M558" t="s">
        <v>5</v>
      </c>
      <c r="N558" t="s">
        <v>3077</v>
      </c>
      <c r="O558" t="s">
        <v>0</v>
      </c>
      <c r="P558" s="3">
        <v>581</v>
      </c>
      <c r="Q558" s="3">
        <v>848</v>
      </c>
      <c r="R558" s="3">
        <v>1115</v>
      </c>
      <c r="S558" s="3">
        <v>1382</v>
      </c>
      <c r="T558" s="3">
        <v>1649</v>
      </c>
      <c r="U558" s="3">
        <v>1649</v>
      </c>
      <c r="V558" t="s">
        <v>3076</v>
      </c>
      <c r="W558" t="s">
        <v>29</v>
      </c>
      <c r="X558">
        <v>15</v>
      </c>
      <c r="Y558" t="s">
        <v>1</v>
      </c>
      <c r="Z558" t="s">
        <v>0</v>
      </c>
      <c r="AA558">
        <v>267</v>
      </c>
      <c r="AB558" t="s">
        <v>6717</v>
      </c>
      <c r="AC558" s="4">
        <v>1745112</v>
      </c>
      <c r="AD558" s="5" t="s">
        <v>6680</v>
      </c>
      <c r="AE558" s="6">
        <v>78.5</v>
      </c>
    </row>
    <row r="559" spans="1:31" x14ac:dyDescent="0.25">
      <c r="A559">
        <v>139384</v>
      </c>
      <c r="B559" t="s">
        <v>14</v>
      </c>
      <c r="C559" t="s">
        <v>13</v>
      </c>
      <c r="D559">
        <v>4</v>
      </c>
      <c r="E559" t="s">
        <v>3067</v>
      </c>
      <c r="F559" t="s">
        <v>3051</v>
      </c>
      <c r="G559" t="s">
        <v>3066</v>
      </c>
      <c r="H559" t="s">
        <v>3065</v>
      </c>
      <c r="I559" t="s">
        <v>3064</v>
      </c>
      <c r="J559">
        <v>5816</v>
      </c>
      <c r="K559" t="s">
        <v>7</v>
      </c>
      <c r="L559" t="s">
        <v>6</v>
      </c>
      <c r="M559" t="s">
        <v>5</v>
      </c>
      <c r="N559" t="s">
        <v>3063</v>
      </c>
      <c r="O559" t="s">
        <v>3062</v>
      </c>
      <c r="P559" s="3">
        <v>581</v>
      </c>
      <c r="Q559" s="3">
        <v>848</v>
      </c>
      <c r="R559" s="3">
        <v>1115</v>
      </c>
      <c r="S559" s="3">
        <v>1382</v>
      </c>
      <c r="T559" s="3">
        <v>1649</v>
      </c>
      <c r="U559" s="3">
        <v>1916</v>
      </c>
      <c r="V559" t="s">
        <v>46</v>
      </c>
      <c r="W559" t="s">
        <v>2</v>
      </c>
      <c r="X559" t="s">
        <v>1</v>
      </c>
      <c r="Y559" t="s">
        <v>1</v>
      </c>
      <c r="Z559" t="s">
        <v>0</v>
      </c>
      <c r="AA559">
        <v>267</v>
      </c>
      <c r="AB559" t="s">
        <v>6717</v>
      </c>
      <c r="AC559" s="4">
        <v>1552872</v>
      </c>
      <c r="AD559" s="5" t="s">
        <v>6680</v>
      </c>
      <c r="AE559" s="6">
        <v>78.5</v>
      </c>
    </row>
    <row r="560" spans="1:31" x14ac:dyDescent="0.25">
      <c r="A560">
        <v>140331</v>
      </c>
      <c r="B560" t="s">
        <v>14</v>
      </c>
      <c r="C560" t="s">
        <v>13</v>
      </c>
      <c r="D560">
        <v>4</v>
      </c>
      <c r="E560" t="s">
        <v>3013</v>
      </c>
      <c r="F560" t="s">
        <v>3012</v>
      </c>
      <c r="G560" t="s">
        <v>3011</v>
      </c>
      <c r="H560" t="s">
        <v>3010</v>
      </c>
      <c r="I560" t="s">
        <v>3009</v>
      </c>
      <c r="J560">
        <v>9942</v>
      </c>
      <c r="K560" t="s">
        <v>7</v>
      </c>
      <c r="L560" t="s">
        <v>6</v>
      </c>
      <c r="M560" t="s">
        <v>5</v>
      </c>
      <c r="N560" t="s">
        <v>3008</v>
      </c>
      <c r="O560" t="s">
        <v>0</v>
      </c>
      <c r="P560" s="3">
        <v>572</v>
      </c>
      <c r="Q560" s="3">
        <v>750</v>
      </c>
      <c r="R560" s="3">
        <v>1106</v>
      </c>
      <c r="S560" s="3">
        <v>1373</v>
      </c>
      <c r="T560" s="3">
        <v>1640</v>
      </c>
      <c r="U560" s="3">
        <v>1640</v>
      </c>
      <c r="V560" t="s">
        <v>46</v>
      </c>
      <c r="W560" t="s">
        <v>29</v>
      </c>
      <c r="X560">
        <v>15</v>
      </c>
      <c r="Y560" t="s">
        <v>1</v>
      </c>
      <c r="Z560" t="s">
        <v>0</v>
      </c>
      <c r="AA560">
        <v>267</v>
      </c>
      <c r="AB560" t="s">
        <v>6717</v>
      </c>
      <c r="AC560" s="4">
        <v>2654514</v>
      </c>
      <c r="AD560" s="5" t="s">
        <v>6680</v>
      </c>
      <c r="AE560" s="6">
        <v>76.25</v>
      </c>
    </row>
    <row r="561" spans="1:31" x14ac:dyDescent="0.25">
      <c r="A561">
        <v>228608</v>
      </c>
      <c r="B561" t="s">
        <v>200</v>
      </c>
      <c r="D561">
        <v>4</v>
      </c>
      <c r="E561" t="s">
        <v>795</v>
      </c>
      <c r="F561" t="s">
        <v>794</v>
      </c>
      <c r="G561" t="s">
        <v>793</v>
      </c>
      <c r="H561" t="s">
        <v>792</v>
      </c>
      <c r="I561" t="s">
        <v>791</v>
      </c>
      <c r="J561">
        <v>5200</v>
      </c>
      <c r="K561" t="s">
        <v>7</v>
      </c>
      <c r="L561" t="s">
        <v>6</v>
      </c>
      <c r="M561" t="s">
        <v>5</v>
      </c>
      <c r="N561" t="s">
        <v>790</v>
      </c>
      <c r="O561" t="s">
        <v>0</v>
      </c>
      <c r="P561" s="3">
        <v>267</v>
      </c>
      <c r="Q561" s="3">
        <v>534</v>
      </c>
      <c r="R561" s="3">
        <v>801</v>
      </c>
      <c r="S561" s="3">
        <v>1068</v>
      </c>
      <c r="T561" s="3">
        <v>1335</v>
      </c>
      <c r="U561" s="3">
        <v>1602</v>
      </c>
      <c r="V561" t="s">
        <v>30</v>
      </c>
      <c r="W561" t="s">
        <v>2</v>
      </c>
      <c r="X561" t="s">
        <v>1</v>
      </c>
      <c r="Y561" t="s">
        <v>1</v>
      </c>
      <c r="Z561" t="s">
        <v>0</v>
      </c>
      <c r="AA561">
        <v>267</v>
      </c>
      <c r="AB561" t="s">
        <v>6717</v>
      </c>
      <c r="AC561" s="4">
        <v>1388400</v>
      </c>
      <c r="AD561" s="5" t="s">
        <v>6680</v>
      </c>
      <c r="AE561" s="6">
        <v>0</v>
      </c>
    </row>
    <row r="562" spans="1:31" x14ac:dyDescent="0.25">
      <c r="A562">
        <v>246813</v>
      </c>
      <c r="B562" t="s">
        <v>14</v>
      </c>
      <c r="C562" t="s">
        <v>13</v>
      </c>
      <c r="D562">
        <v>4</v>
      </c>
      <c r="E562" t="s">
        <v>282</v>
      </c>
      <c r="F562" t="s">
        <v>281</v>
      </c>
      <c r="G562" t="s">
        <v>280</v>
      </c>
      <c r="H562" t="s">
        <v>279</v>
      </c>
      <c r="I562" t="s">
        <v>278</v>
      </c>
      <c r="J562">
        <v>4336</v>
      </c>
      <c r="K562" t="s">
        <v>7</v>
      </c>
      <c r="L562" t="s">
        <v>6</v>
      </c>
      <c r="M562" t="s">
        <v>5</v>
      </c>
      <c r="N562" t="s">
        <v>277</v>
      </c>
      <c r="O562" t="s">
        <v>0</v>
      </c>
      <c r="P562" s="3">
        <v>596</v>
      </c>
      <c r="Q562" s="3">
        <v>863</v>
      </c>
      <c r="R562" s="3">
        <v>1130</v>
      </c>
      <c r="S562" s="3">
        <v>1397</v>
      </c>
      <c r="T562" s="3">
        <v>1664</v>
      </c>
      <c r="U562" s="3">
        <v>1931</v>
      </c>
      <c r="V562" t="s">
        <v>276</v>
      </c>
      <c r="W562" t="s">
        <v>2</v>
      </c>
      <c r="X562" t="s">
        <v>1</v>
      </c>
      <c r="Y562" t="s">
        <v>1</v>
      </c>
      <c r="Z562" t="s">
        <v>275</v>
      </c>
      <c r="AA562">
        <v>267</v>
      </c>
      <c r="AB562" t="s">
        <v>6717</v>
      </c>
      <c r="AC562" s="4">
        <v>1157712</v>
      </c>
      <c r="AD562" s="5" t="s">
        <v>6680</v>
      </c>
      <c r="AE562" s="6">
        <v>82.25</v>
      </c>
    </row>
    <row r="563" spans="1:31" x14ac:dyDescent="0.25">
      <c r="A563">
        <v>368911</v>
      </c>
      <c r="B563" t="s">
        <v>14</v>
      </c>
      <c r="C563" t="s">
        <v>13</v>
      </c>
      <c r="D563">
        <v>4</v>
      </c>
      <c r="E563" t="s">
        <v>252</v>
      </c>
      <c r="F563" t="s">
        <v>251</v>
      </c>
      <c r="G563" t="s">
        <v>250</v>
      </c>
      <c r="H563" t="s">
        <v>249</v>
      </c>
      <c r="I563" t="s">
        <v>248</v>
      </c>
      <c r="J563">
        <v>1623</v>
      </c>
      <c r="K563" t="s">
        <v>7</v>
      </c>
      <c r="L563" t="s">
        <v>6</v>
      </c>
      <c r="M563" t="s">
        <v>5</v>
      </c>
      <c r="N563" t="s">
        <v>247</v>
      </c>
      <c r="O563" t="s">
        <v>0</v>
      </c>
      <c r="P563" s="3">
        <v>591</v>
      </c>
      <c r="Q563" s="3">
        <v>858</v>
      </c>
      <c r="R563" s="3">
        <v>1125</v>
      </c>
      <c r="S563" s="3">
        <v>1392</v>
      </c>
      <c r="T563" s="3">
        <v>1659</v>
      </c>
      <c r="U563" s="3">
        <v>1926</v>
      </c>
      <c r="V563" t="s">
        <v>46</v>
      </c>
      <c r="W563" t="s">
        <v>2</v>
      </c>
      <c r="X563" t="s">
        <v>1</v>
      </c>
      <c r="Y563" t="s">
        <v>1</v>
      </c>
      <c r="Z563" t="s">
        <v>0</v>
      </c>
      <c r="AA563">
        <v>267</v>
      </c>
      <c r="AB563" t="s">
        <v>6717</v>
      </c>
      <c r="AC563" s="4">
        <v>433341</v>
      </c>
      <c r="AD563" s="5" t="s">
        <v>6680</v>
      </c>
      <c r="AE563" s="6">
        <v>81</v>
      </c>
    </row>
    <row r="564" spans="1:31" x14ac:dyDescent="0.25">
      <c r="A564">
        <v>483045</v>
      </c>
      <c r="B564" t="s">
        <v>14</v>
      </c>
      <c r="C564" t="s">
        <v>13</v>
      </c>
      <c r="D564">
        <v>4</v>
      </c>
      <c r="E564" t="s">
        <v>45</v>
      </c>
      <c r="F564" t="s">
        <v>44</v>
      </c>
      <c r="G564" t="s">
        <v>43</v>
      </c>
      <c r="H564" t="s">
        <v>42</v>
      </c>
      <c r="I564" t="s">
        <v>41</v>
      </c>
      <c r="J564">
        <v>7625</v>
      </c>
      <c r="K564" t="s">
        <v>7</v>
      </c>
      <c r="L564" t="s">
        <v>6</v>
      </c>
      <c r="M564" t="s">
        <v>5</v>
      </c>
      <c r="N564" t="s">
        <v>40</v>
      </c>
      <c r="O564" t="s">
        <v>0</v>
      </c>
      <c r="P564" s="3">
        <v>581</v>
      </c>
      <c r="Q564" s="3">
        <v>848</v>
      </c>
      <c r="R564" s="3">
        <v>1115</v>
      </c>
      <c r="S564" s="3">
        <v>1382</v>
      </c>
      <c r="T564" s="3">
        <v>1649</v>
      </c>
      <c r="U564" s="3">
        <v>1649</v>
      </c>
      <c r="V564" t="s">
        <v>30</v>
      </c>
      <c r="W564" t="s">
        <v>29</v>
      </c>
      <c r="X564">
        <v>15</v>
      </c>
      <c r="Y564" t="s">
        <v>39</v>
      </c>
      <c r="Z564" t="s">
        <v>0</v>
      </c>
      <c r="AA564">
        <v>267</v>
      </c>
      <c r="AB564" t="s">
        <v>6717</v>
      </c>
      <c r="AC564" s="4">
        <v>2035875</v>
      </c>
      <c r="AD564" s="5" t="s">
        <v>6680</v>
      </c>
      <c r="AE564" s="6">
        <v>78.5</v>
      </c>
    </row>
    <row r="565" spans="1:31" x14ac:dyDescent="0.25">
      <c r="A565">
        <v>485458</v>
      </c>
      <c r="B565" t="s">
        <v>14</v>
      </c>
      <c r="C565" t="s">
        <v>13</v>
      </c>
      <c r="D565">
        <v>4</v>
      </c>
      <c r="E565" t="s">
        <v>12</v>
      </c>
      <c r="F565" t="s">
        <v>11</v>
      </c>
      <c r="G565" t="s">
        <v>10</v>
      </c>
      <c r="H565" t="s">
        <v>9</v>
      </c>
      <c r="I565" t="s">
        <v>8</v>
      </c>
      <c r="J565">
        <v>2431</v>
      </c>
      <c r="K565" t="s">
        <v>7</v>
      </c>
      <c r="L565" t="s">
        <v>6</v>
      </c>
      <c r="M565" t="s">
        <v>5</v>
      </c>
      <c r="N565" t="s">
        <v>4</v>
      </c>
      <c r="O565" t="s">
        <v>0</v>
      </c>
      <c r="P565" s="3">
        <v>267</v>
      </c>
      <c r="Q565" s="3">
        <v>534</v>
      </c>
      <c r="R565" s="3">
        <v>801</v>
      </c>
      <c r="S565" s="3">
        <v>1068</v>
      </c>
      <c r="T565" s="3">
        <v>1335</v>
      </c>
      <c r="U565" s="3">
        <v>1602</v>
      </c>
      <c r="V565" t="s">
        <v>3</v>
      </c>
      <c r="W565" t="s">
        <v>2</v>
      </c>
      <c r="X565" t="s">
        <v>1</v>
      </c>
      <c r="Y565" t="s">
        <v>1</v>
      </c>
      <c r="Z565" t="s">
        <v>0</v>
      </c>
      <c r="AA565">
        <v>267</v>
      </c>
      <c r="AB565" t="s">
        <v>6717</v>
      </c>
      <c r="AC565" s="4">
        <v>649077</v>
      </c>
      <c r="AD565" s="5" t="s">
        <v>6680</v>
      </c>
      <c r="AE565" s="6">
        <v>0</v>
      </c>
    </row>
    <row r="566" spans="1:31" x14ac:dyDescent="0.25">
      <c r="A566">
        <v>138840</v>
      </c>
      <c r="B566" t="s">
        <v>14</v>
      </c>
      <c r="C566" t="s">
        <v>13</v>
      </c>
      <c r="D566">
        <v>4</v>
      </c>
      <c r="E566" t="s">
        <v>5395</v>
      </c>
      <c r="F566" t="s">
        <v>3024</v>
      </c>
      <c r="G566" t="s">
        <v>5396</v>
      </c>
      <c r="H566" t="s">
        <v>5397</v>
      </c>
      <c r="I566" t="s">
        <v>5398</v>
      </c>
      <c r="J566">
        <v>4282</v>
      </c>
      <c r="K566" t="s">
        <v>7</v>
      </c>
      <c r="L566" t="s">
        <v>6</v>
      </c>
      <c r="M566" t="s">
        <v>5</v>
      </c>
      <c r="N566" t="s">
        <v>5399</v>
      </c>
      <c r="O566" t="s">
        <v>0</v>
      </c>
      <c r="P566" s="3">
        <v>577</v>
      </c>
      <c r="Q566" s="3">
        <v>844</v>
      </c>
      <c r="R566" s="3">
        <v>1111</v>
      </c>
      <c r="S566" s="3">
        <v>1378</v>
      </c>
      <c r="T566" s="3">
        <v>1645</v>
      </c>
      <c r="U566" s="3">
        <v>1912</v>
      </c>
      <c r="V566" t="s">
        <v>30</v>
      </c>
      <c r="W566" t="s">
        <v>866</v>
      </c>
      <c r="X566" t="s">
        <v>39</v>
      </c>
      <c r="Y566" t="s">
        <v>39</v>
      </c>
      <c r="Z566" t="s">
        <v>5400</v>
      </c>
      <c r="AA566">
        <v>267</v>
      </c>
      <c r="AB566" t="s">
        <v>6717</v>
      </c>
      <c r="AC566" s="4">
        <v>1143294</v>
      </c>
      <c r="AD566" s="5" t="s">
        <v>6680</v>
      </c>
      <c r="AE566" s="6">
        <v>77.5</v>
      </c>
    </row>
    <row r="567" spans="1:31" x14ac:dyDescent="0.25">
      <c r="A567">
        <v>138691</v>
      </c>
      <c r="B567" t="s">
        <v>14</v>
      </c>
      <c r="C567" t="s">
        <v>71</v>
      </c>
      <c r="D567">
        <v>1</v>
      </c>
      <c r="E567" t="s">
        <v>3099</v>
      </c>
      <c r="F567" t="s">
        <v>1341</v>
      </c>
      <c r="G567" t="s">
        <v>3098</v>
      </c>
      <c r="H567" t="s">
        <v>3097</v>
      </c>
      <c r="I567" t="s">
        <v>3096</v>
      </c>
      <c r="J567">
        <v>5623</v>
      </c>
      <c r="K567" t="s">
        <v>7</v>
      </c>
      <c r="L567" t="s">
        <v>6</v>
      </c>
      <c r="M567" t="s">
        <v>5</v>
      </c>
      <c r="N567" t="s">
        <v>3095</v>
      </c>
      <c r="O567" t="s">
        <v>0</v>
      </c>
      <c r="P567" s="3">
        <v>700.61</v>
      </c>
      <c r="Q567" s="3">
        <v>1152.22</v>
      </c>
      <c r="R567" s="3">
        <v>1424.83</v>
      </c>
      <c r="S567" s="3">
        <v>1697.44</v>
      </c>
      <c r="T567" s="3">
        <v>1970</v>
      </c>
      <c r="U567" s="3">
        <v>1970</v>
      </c>
      <c r="V567" t="s">
        <v>46</v>
      </c>
      <c r="W567" t="s">
        <v>29</v>
      </c>
      <c r="X567">
        <v>15</v>
      </c>
      <c r="Y567" t="s">
        <v>1</v>
      </c>
      <c r="Z567" t="s">
        <v>0</v>
      </c>
      <c r="AA567">
        <v>272.55999999999995</v>
      </c>
      <c r="AB567" t="s">
        <v>6717</v>
      </c>
      <c r="AC567" s="4">
        <v>1532604.8799999997</v>
      </c>
      <c r="AD567" s="5" t="s">
        <v>6680</v>
      </c>
      <c r="AE567" s="6">
        <v>151.80000000000018</v>
      </c>
    </row>
    <row r="568" spans="1:31" x14ac:dyDescent="0.25">
      <c r="A568">
        <v>139700</v>
      </c>
      <c r="B568" t="s">
        <v>14</v>
      </c>
      <c r="C568" t="s">
        <v>71</v>
      </c>
      <c r="D568">
        <v>1</v>
      </c>
      <c r="E568" t="s">
        <v>3052</v>
      </c>
      <c r="F568" t="s">
        <v>3051</v>
      </c>
      <c r="G568" t="s">
        <v>3050</v>
      </c>
      <c r="H568" t="s">
        <v>3049</v>
      </c>
      <c r="I568" t="s">
        <v>3048</v>
      </c>
      <c r="J568">
        <v>5365</v>
      </c>
      <c r="K568" t="s">
        <v>7</v>
      </c>
      <c r="L568" t="s">
        <v>6</v>
      </c>
      <c r="M568" t="s">
        <v>5</v>
      </c>
      <c r="N568" t="s">
        <v>3047</v>
      </c>
      <c r="O568" t="s">
        <v>0</v>
      </c>
      <c r="P568" s="3">
        <v>684.61</v>
      </c>
      <c r="Q568" s="3">
        <v>1077.22</v>
      </c>
      <c r="R568" s="3">
        <v>1349.83</v>
      </c>
      <c r="S568" s="3">
        <v>1622.44</v>
      </c>
      <c r="T568" s="3">
        <v>1895</v>
      </c>
      <c r="U568" s="3">
        <v>1895</v>
      </c>
      <c r="V568" t="s">
        <v>46</v>
      </c>
      <c r="W568" t="s">
        <v>29</v>
      </c>
      <c r="X568">
        <v>15</v>
      </c>
      <c r="Y568" t="s">
        <v>1</v>
      </c>
      <c r="Z568" t="s">
        <v>0</v>
      </c>
      <c r="AA568">
        <v>272.55999999999995</v>
      </c>
      <c r="AB568" t="s">
        <v>6717</v>
      </c>
      <c r="AC568" s="4">
        <v>1462284.3999999997</v>
      </c>
      <c r="AD568" s="5" t="s">
        <v>6680</v>
      </c>
      <c r="AE568" s="6">
        <v>133.05000000000018</v>
      </c>
    </row>
    <row r="569" spans="1:31" x14ac:dyDescent="0.25">
      <c r="A569">
        <v>139940</v>
      </c>
      <c r="B569" t="s">
        <v>14</v>
      </c>
      <c r="C569" t="s">
        <v>71</v>
      </c>
      <c r="D569">
        <v>1</v>
      </c>
      <c r="E569" t="s">
        <v>3025</v>
      </c>
      <c r="F569" t="s">
        <v>3024</v>
      </c>
      <c r="G569" t="s">
        <v>3023</v>
      </c>
      <c r="H569" t="s">
        <v>3022</v>
      </c>
      <c r="I569" t="s">
        <v>3021</v>
      </c>
      <c r="J569">
        <v>25328</v>
      </c>
      <c r="K569" t="s">
        <v>7</v>
      </c>
      <c r="L569" t="s">
        <v>6</v>
      </c>
      <c r="M569" t="s">
        <v>5</v>
      </c>
      <c r="N569" t="s">
        <v>3020</v>
      </c>
      <c r="O569" t="s">
        <v>0</v>
      </c>
      <c r="P569" s="3">
        <v>442.61</v>
      </c>
      <c r="Q569" s="3">
        <v>763.22</v>
      </c>
      <c r="R569" s="3">
        <v>1083.83</v>
      </c>
      <c r="S569" s="3">
        <v>1356.44</v>
      </c>
      <c r="T569" s="3">
        <v>1629</v>
      </c>
      <c r="U569" s="3">
        <v>1629</v>
      </c>
      <c r="V569" t="s">
        <v>46</v>
      </c>
      <c r="W569" t="s">
        <v>29</v>
      </c>
      <c r="X569">
        <v>15</v>
      </c>
      <c r="Y569" t="s">
        <v>1</v>
      </c>
      <c r="Z569" t="s">
        <v>3019</v>
      </c>
      <c r="AA569">
        <v>272.55999999999995</v>
      </c>
      <c r="AB569" t="s">
        <v>6717</v>
      </c>
      <c r="AC569" s="4">
        <v>6903399.6799999988</v>
      </c>
      <c r="AD569" s="5" t="s">
        <v>6680</v>
      </c>
      <c r="AE569" s="6">
        <v>66.550000000000182</v>
      </c>
    </row>
    <row r="570" spans="1:31" x14ac:dyDescent="0.25">
      <c r="A570">
        <v>154800</v>
      </c>
      <c r="B570" t="s">
        <v>2648</v>
      </c>
      <c r="D570">
        <v>4</v>
      </c>
      <c r="E570" t="s">
        <v>5875</v>
      </c>
      <c r="F570" t="s">
        <v>5876</v>
      </c>
      <c r="G570" t="s">
        <v>5877</v>
      </c>
      <c r="H570" t="s">
        <v>5878</v>
      </c>
      <c r="I570" t="s">
        <v>5879</v>
      </c>
      <c r="J570">
        <v>9003</v>
      </c>
      <c r="K570" t="s">
        <v>7</v>
      </c>
      <c r="L570" t="s">
        <v>6</v>
      </c>
      <c r="M570" t="s">
        <v>5</v>
      </c>
      <c r="N570" t="s">
        <v>5880</v>
      </c>
      <c r="O570" t="s">
        <v>0</v>
      </c>
      <c r="P570" s="3">
        <v>273</v>
      </c>
      <c r="Q570" s="3">
        <v>546</v>
      </c>
      <c r="R570" s="3">
        <v>819</v>
      </c>
      <c r="S570" s="3">
        <v>1092</v>
      </c>
      <c r="T570" s="3">
        <v>1365</v>
      </c>
      <c r="U570" s="3">
        <v>1638</v>
      </c>
      <c r="V570" t="s">
        <v>46</v>
      </c>
      <c r="W570" t="s">
        <v>866</v>
      </c>
      <c r="X570" t="s">
        <v>1</v>
      </c>
      <c r="Y570" t="s">
        <v>1</v>
      </c>
      <c r="Z570" t="s">
        <v>0</v>
      </c>
      <c r="AA570">
        <v>273</v>
      </c>
      <c r="AB570" t="s">
        <v>6717</v>
      </c>
      <c r="AC570" s="4">
        <v>2457819</v>
      </c>
      <c r="AD570" s="5" t="s">
        <v>6680</v>
      </c>
      <c r="AE570" s="6">
        <v>0</v>
      </c>
    </row>
    <row r="571" spans="1:31" x14ac:dyDescent="0.25">
      <c r="A571">
        <v>224350</v>
      </c>
      <c r="B571" t="s">
        <v>200</v>
      </c>
      <c r="D571">
        <v>4</v>
      </c>
      <c r="E571" t="s">
        <v>991</v>
      </c>
      <c r="F571" t="s">
        <v>990</v>
      </c>
      <c r="G571" t="s">
        <v>989</v>
      </c>
      <c r="H571" t="s">
        <v>988</v>
      </c>
      <c r="I571" t="s">
        <v>987</v>
      </c>
      <c r="J571">
        <v>10439</v>
      </c>
      <c r="K571" t="s">
        <v>7</v>
      </c>
      <c r="L571" t="s">
        <v>6</v>
      </c>
      <c r="M571" t="s">
        <v>5</v>
      </c>
      <c r="N571" t="s">
        <v>986</v>
      </c>
      <c r="O571" t="s">
        <v>0</v>
      </c>
      <c r="P571" s="3">
        <v>353</v>
      </c>
      <c r="Q571" s="3">
        <v>629</v>
      </c>
      <c r="R571" s="3">
        <v>905</v>
      </c>
      <c r="S571" s="3">
        <v>1181</v>
      </c>
      <c r="T571" s="3">
        <v>1457</v>
      </c>
      <c r="U571" s="3">
        <v>1733</v>
      </c>
      <c r="V571" t="s">
        <v>30</v>
      </c>
      <c r="W571" t="s">
        <v>2</v>
      </c>
      <c r="X571" t="s">
        <v>39</v>
      </c>
      <c r="Y571" t="s">
        <v>39</v>
      </c>
      <c r="Z571" t="s">
        <v>985</v>
      </c>
      <c r="AA571">
        <v>276</v>
      </c>
      <c r="AB571" t="s">
        <v>6717</v>
      </c>
      <c r="AC571" s="4">
        <v>2881164</v>
      </c>
      <c r="AD571" s="5" t="s">
        <v>6680</v>
      </c>
      <c r="AE571" s="6">
        <v>19.25</v>
      </c>
    </row>
    <row r="572" spans="1:31" x14ac:dyDescent="0.25">
      <c r="A572">
        <v>125028</v>
      </c>
      <c r="B572" t="s">
        <v>27</v>
      </c>
      <c r="C572" t="s">
        <v>99</v>
      </c>
      <c r="D572">
        <v>4</v>
      </c>
      <c r="E572" t="s">
        <v>5042</v>
      </c>
      <c r="F572" t="s">
        <v>5043</v>
      </c>
      <c r="G572" t="s">
        <v>5044</v>
      </c>
      <c r="H572" t="s">
        <v>5045</v>
      </c>
      <c r="I572" t="s">
        <v>5046</v>
      </c>
      <c r="J572">
        <v>12928</v>
      </c>
      <c r="K572" t="s">
        <v>7</v>
      </c>
      <c r="L572" t="s">
        <v>6</v>
      </c>
      <c r="M572" t="s">
        <v>5</v>
      </c>
      <c r="N572" t="s">
        <v>5047</v>
      </c>
      <c r="O572" t="s">
        <v>0</v>
      </c>
      <c r="P572" s="3">
        <v>344</v>
      </c>
      <c r="Q572" s="3">
        <v>668</v>
      </c>
      <c r="R572" s="3">
        <v>992</v>
      </c>
      <c r="S572" s="3">
        <v>1134</v>
      </c>
      <c r="T572" s="3">
        <v>1410</v>
      </c>
      <c r="U572" s="3">
        <v>1686</v>
      </c>
      <c r="V572" t="s">
        <v>30</v>
      </c>
      <c r="W572" t="s">
        <v>866</v>
      </c>
      <c r="X572" t="s">
        <v>39</v>
      </c>
      <c r="Y572" t="s">
        <v>39</v>
      </c>
      <c r="Z572" t="s">
        <v>5048</v>
      </c>
      <c r="AA572">
        <v>276</v>
      </c>
      <c r="AB572" t="s">
        <v>6717</v>
      </c>
      <c r="AC572" s="4">
        <v>3568128</v>
      </c>
      <c r="AD572" s="5" t="s">
        <v>6680</v>
      </c>
      <c r="AE572" s="6">
        <v>7.5</v>
      </c>
    </row>
    <row r="573" spans="1:31" x14ac:dyDescent="0.25">
      <c r="A573">
        <v>229841</v>
      </c>
      <c r="B573" t="s">
        <v>200</v>
      </c>
      <c r="D573">
        <v>4</v>
      </c>
      <c r="E573" t="s">
        <v>734</v>
      </c>
      <c r="F573" t="s">
        <v>733</v>
      </c>
      <c r="G573" t="s">
        <v>732</v>
      </c>
      <c r="H573" t="s">
        <v>731</v>
      </c>
      <c r="I573" t="s">
        <v>730</v>
      </c>
      <c r="J573">
        <v>7152</v>
      </c>
      <c r="K573" t="s">
        <v>7</v>
      </c>
      <c r="L573" t="s">
        <v>6</v>
      </c>
      <c r="M573" t="s">
        <v>5</v>
      </c>
      <c r="N573" t="s">
        <v>729</v>
      </c>
      <c r="O573" t="s">
        <v>0</v>
      </c>
      <c r="P573" s="3">
        <v>279</v>
      </c>
      <c r="Q573" s="3">
        <v>558</v>
      </c>
      <c r="R573" s="3">
        <v>837</v>
      </c>
      <c r="S573" s="3">
        <v>1116</v>
      </c>
      <c r="T573" s="3">
        <v>1395</v>
      </c>
      <c r="U573" s="3">
        <v>1395</v>
      </c>
      <c r="V573" t="s">
        <v>46</v>
      </c>
      <c r="W573" t="s">
        <v>29</v>
      </c>
      <c r="X573">
        <v>13</v>
      </c>
      <c r="Y573" t="s">
        <v>1</v>
      </c>
      <c r="Z573" t="s">
        <v>0</v>
      </c>
      <c r="AA573">
        <v>279</v>
      </c>
      <c r="AB573" t="s">
        <v>6717</v>
      </c>
      <c r="AC573" s="4">
        <v>1995408</v>
      </c>
      <c r="AD573" s="5" t="s">
        <v>6680</v>
      </c>
      <c r="AE573" s="6">
        <v>0</v>
      </c>
    </row>
    <row r="574" spans="1:31" x14ac:dyDescent="0.25">
      <c r="A574">
        <v>155210</v>
      </c>
      <c r="B574" t="s">
        <v>2648</v>
      </c>
      <c r="D574">
        <v>4</v>
      </c>
      <c r="E574" t="s">
        <v>5886</v>
      </c>
      <c r="F574" t="s">
        <v>5887</v>
      </c>
      <c r="G574" t="s">
        <v>5888</v>
      </c>
      <c r="H574" t="s">
        <v>5889</v>
      </c>
      <c r="I574" t="s">
        <v>5890</v>
      </c>
      <c r="J574">
        <v>19429</v>
      </c>
      <c r="K574" t="s">
        <v>7</v>
      </c>
      <c r="L574" t="s">
        <v>6</v>
      </c>
      <c r="M574" t="s">
        <v>5</v>
      </c>
      <c r="N574" t="s">
        <v>5891</v>
      </c>
      <c r="O574" t="s">
        <v>0</v>
      </c>
      <c r="P574" s="3">
        <v>279</v>
      </c>
      <c r="Q574" s="3">
        <v>558</v>
      </c>
      <c r="R574" s="3">
        <v>837</v>
      </c>
      <c r="S574" s="3">
        <v>1116</v>
      </c>
      <c r="T574" s="3">
        <v>1395</v>
      </c>
      <c r="U574" s="3">
        <v>1674</v>
      </c>
      <c r="V574" t="s">
        <v>30</v>
      </c>
      <c r="W574" t="s">
        <v>866</v>
      </c>
      <c r="X574" t="s">
        <v>39</v>
      </c>
      <c r="Y574" t="s">
        <v>39</v>
      </c>
      <c r="Z574" t="s">
        <v>5892</v>
      </c>
      <c r="AA574">
        <v>279</v>
      </c>
      <c r="AB574" t="s">
        <v>6717</v>
      </c>
      <c r="AC574" s="4">
        <v>5420691</v>
      </c>
      <c r="AD574" s="5" t="s">
        <v>6680</v>
      </c>
      <c r="AE574" s="6">
        <v>0</v>
      </c>
    </row>
    <row r="575" spans="1:31" x14ac:dyDescent="0.25">
      <c r="A575">
        <v>155566</v>
      </c>
      <c r="B575" t="s">
        <v>2648</v>
      </c>
      <c r="D575">
        <v>4</v>
      </c>
      <c r="E575" t="s">
        <v>5906</v>
      </c>
      <c r="F575" t="s">
        <v>5907</v>
      </c>
      <c r="G575" t="s">
        <v>5908</v>
      </c>
      <c r="H575" t="s">
        <v>5909</v>
      </c>
      <c r="I575" t="s">
        <v>5910</v>
      </c>
      <c r="J575">
        <v>2212</v>
      </c>
      <c r="K575" t="s">
        <v>7</v>
      </c>
      <c r="L575" t="s">
        <v>20</v>
      </c>
      <c r="M575" t="s">
        <v>5</v>
      </c>
      <c r="N575" t="s">
        <v>5911</v>
      </c>
      <c r="O575" t="s">
        <v>0</v>
      </c>
      <c r="P575" s="3">
        <v>279</v>
      </c>
      <c r="Q575" s="3">
        <v>558</v>
      </c>
      <c r="R575" s="3">
        <v>837</v>
      </c>
      <c r="S575" s="3">
        <v>1116</v>
      </c>
      <c r="T575" s="3">
        <v>1395</v>
      </c>
      <c r="U575" s="3">
        <v>1674</v>
      </c>
      <c r="V575" t="s">
        <v>46</v>
      </c>
      <c r="W575" t="s">
        <v>866</v>
      </c>
      <c r="X575" t="s">
        <v>1</v>
      </c>
      <c r="Y575" t="s">
        <v>1</v>
      </c>
      <c r="Z575" t="s">
        <v>0</v>
      </c>
      <c r="AA575">
        <v>279</v>
      </c>
      <c r="AB575" t="s">
        <v>6717</v>
      </c>
      <c r="AC575" s="4">
        <v>617148</v>
      </c>
      <c r="AD575" s="5" t="s">
        <v>6680</v>
      </c>
      <c r="AE575" s="6">
        <v>0</v>
      </c>
    </row>
    <row r="576" spans="1:31" x14ac:dyDescent="0.25">
      <c r="A576">
        <v>208390</v>
      </c>
      <c r="B576" t="s">
        <v>1314</v>
      </c>
      <c r="D576">
        <v>4</v>
      </c>
      <c r="E576" t="s">
        <v>1349</v>
      </c>
      <c r="F576" t="s">
        <v>1348</v>
      </c>
      <c r="G576" t="s">
        <v>1347</v>
      </c>
      <c r="H576" t="s">
        <v>1346</v>
      </c>
      <c r="I576" t="s">
        <v>1345</v>
      </c>
      <c r="J576">
        <v>11101</v>
      </c>
      <c r="K576" t="s">
        <v>88</v>
      </c>
      <c r="L576" t="s">
        <v>6</v>
      </c>
      <c r="M576" t="s">
        <v>5</v>
      </c>
      <c r="N576" t="s">
        <v>1344</v>
      </c>
      <c r="O576" t="s">
        <v>0</v>
      </c>
      <c r="P576" s="3">
        <v>282</v>
      </c>
      <c r="Q576" s="3">
        <v>564</v>
      </c>
      <c r="R576" s="3">
        <v>846</v>
      </c>
      <c r="S576" s="3">
        <v>1128</v>
      </c>
      <c r="T576" s="3">
        <v>1410</v>
      </c>
      <c r="U576" s="3">
        <v>1692</v>
      </c>
      <c r="V576" t="s">
        <v>46</v>
      </c>
      <c r="W576" t="s">
        <v>2</v>
      </c>
      <c r="X576" t="s">
        <v>1</v>
      </c>
      <c r="Y576" t="s">
        <v>1</v>
      </c>
      <c r="Z576" t="s">
        <v>1343</v>
      </c>
      <c r="AA576">
        <v>375.99999990599997</v>
      </c>
      <c r="AB576" t="s">
        <v>6717</v>
      </c>
      <c r="AC576" s="4">
        <v>4173975.9989565057</v>
      </c>
      <c r="AD576" s="5" t="s">
        <v>6682</v>
      </c>
      <c r="AE576" s="6">
        <v>0</v>
      </c>
    </row>
    <row r="577" spans="1:31" x14ac:dyDescent="0.25">
      <c r="A577">
        <v>172617</v>
      </c>
      <c r="B577" t="s">
        <v>207</v>
      </c>
      <c r="D577">
        <v>4</v>
      </c>
      <c r="E577" t="s">
        <v>6572</v>
      </c>
      <c r="F577" t="s">
        <v>2358</v>
      </c>
      <c r="G577" t="s">
        <v>6573</v>
      </c>
      <c r="H577" t="s">
        <v>6574</v>
      </c>
      <c r="I577" t="s">
        <v>6575</v>
      </c>
      <c r="J577">
        <v>12295</v>
      </c>
      <c r="K577" t="s">
        <v>1641</v>
      </c>
      <c r="L577" t="s">
        <v>6</v>
      </c>
      <c r="M577" t="s">
        <v>5</v>
      </c>
      <c r="N577" t="s">
        <v>6576</v>
      </c>
      <c r="O577" t="s">
        <v>0</v>
      </c>
      <c r="P577" s="3">
        <v>282</v>
      </c>
      <c r="Q577" s="3">
        <v>564</v>
      </c>
      <c r="R577" s="3">
        <v>846</v>
      </c>
      <c r="S577" s="3">
        <v>1128</v>
      </c>
      <c r="T577" s="3">
        <v>1410</v>
      </c>
      <c r="U577" s="3">
        <v>1692</v>
      </c>
      <c r="V577" t="s">
        <v>46</v>
      </c>
      <c r="W577" t="s">
        <v>866</v>
      </c>
      <c r="X577" t="s">
        <v>1</v>
      </c>
      <c r="Y577" t="s">
        <v>1</v>
      </c>
      <c r="Z577" t="s">
        <v>0</v>
      </c>
      <c r="AA577">
        <v>282</v>
      </c>
      <c r="AB577" t="s">
        <v>6717</v>
      </c>
      <c r="AC577" s="4">
        <v>3467190</v>
      </c>
      <c r="AD577" s="5" t="s">
        <v>6680</v>
      </c>
      <c r="AE577" s="6">
        <v>0</v>
      </c>
    </row>
    <row r="578" spans="1:31" x14ac:dyDescent="0.25">
      <c r="A578">
        <v>177995</v>
      </c>
      <c r="B578" t="s">
        <v>2044</v>
      </c>
      <c r="C578" t="s">
        <v>2117</v>
      </c>
      <c r="D578">
        <v>4</v>
      </c>
      <c r="E578" t="s">
        <v>2116</v>
      </c>
      <c r="F578" t="s">
        <v>2097</v>
      </c>
      <c r="G578" t="s">
        <v>2115</v>
      </c>
      <c r="H578" t="s">
        <v>2114</v>
      </c>
      <c r="I578" t="s">
        <v>2113</v>
      </c>
      <c r="J578">
        <v>18222</v>
      </c>
      <c r="K578" t="s">
        <v>7</v>
      </c>
      <c r="L578" t="s">
        <v>6</v>
      </c>
      <c r="M578" t="s">
        <v>5</v>
      </c>
      <c r="N578" t="s">
        <v>2112</v>
      </c>
      <c r="O578" t="s">
        <v>0</v>
      </c>
      <c r="P578" s="3">
        <v>295</v>
      </c>
      <c r="Q578" s="3">
        <v>580</v>
      </c>
      <c r="R578" s="3">
        <v>855</v>
      </c>
      <c r="S578" s="3">
        <v>1150</v>
      </c>
      <c r="T578" s="3">
        <v>1435</v>
      </c>
      <c r="U578" s="3">
        <v>1720</v>
      </c>
      <c r="V578" t="s">
        <v>101</v>
      </c>
      <c r="W578" t="s">
        <v>2</v>
      </c>
      <c r="X578" t="s">
        <v>284</v>
      </c>
      <c r="Y578" t="s">
        <v>284</v>
      </c>
      <c r="Z578" t="s">
        <v>0</v>
      </c>
      <c r="AA578">
        <v>285</v>
      </c>
      <c r="AB578" t="s">
        <v>6717</v>
      </c>
      <c r="AC578" s="4">
        <v>5193270</v>
      </c>
      <c r="AD578" s="5" t="s">
        <v>6680</v>
      </c>
      <c r="AE578" s="6">
        <v>2.5</v>
      </c>
    </row>
    <row r="579" spans="1:31" x14ac:dyDescent="0.25">
      <c r="A579">
        <v>126818</v>
      </c>
      <c r="B579" t="s">
        <v>86</v>
      </c>
      <c r="C579" t="s">
        <v>85</v>
      </c>
      <c r="D579">
        <v>1</v>
      </c>
      <c r="E579" t="s">
        <v>3390</v>
      </c>
      <c r="F579" t="s">
        <v>3389</v>
      </c>
      <c r="G579" t="s">
        <v>3388</v>
      </c>
      <c r="H579" t="s">
        <v>3387</v>
      </c>
      <c r="I579" t="s">
        <v>3386</v>
      </c>
      <c r="J579">
        <v>23598</v>
      </c>
      <c r="K579" t="s">
        <v>7</v>
      </c>
      <c r="L579" t="s">
        <v>6</v>
      </c>
      <c r="M579" t="s">
        <v>5</v>
      </c>
      <c r="N579" t="s">
        <v>3385</v>
      </c>
      <c r="O579" t="s">
        <v>3384</v>
      </c>
      <c r="P579" s="3">
        <v>1656.02</v>
      </c>
      <c r="Q579" s="3">
        <v>3806.79</v>
      </c>
      <c r="R579" s="3">
        <v>5281.74</v>
      </c>
      <c r="S579" s="3">
        <v>6363.89</v>
      </c>
      <c r="T579" s="3">
        <v>6651.14</v>
      </c>
      <c r="U579" s="3">
        <v>6938.39</v>
      </c>
      <c r="V579" t="s">
        <v>3383</v>
      </c>
      <c r="W579" t="s">
        <v>29</v>
      </c>
      <c r="X579" t="s">
        <v>1</v>
      </c>
      <c r="Y579" t="s">
        <v>1</v>
      </c>
      <c r="Z579" t="s">
        <v>3382</v>
      </c>
      <c r="AA579">
        <v>287.25</v>
      </c>
      <c r="AB579" t="s">
        <v>6717</v>
      </c>
      <c r="AC579" s="4">
        <v>6778525.5</v>
      </c>
      <c r="AD579" s="5" t="s">
        <v>6680</v>
      </c>
      <c r="AE579" s="6">
        <v>1303.7224999999999</v>
      </c>
    </row>
    <row r="580" spans="1:31" x14ac:dyDescent="0.25">
      <c r="A580">
        <v>202222</v>
      </c>
      <c r="B580" t="s">
        <v>1406</v>
      </c>
      <c r="D580">
        <v>4</v>
      </c>
      <c r="E580" t="s">
        <v>5454</v>
      </c>
      <c r="F580" t="s">
        <v>1438</v>
      </c>
      <c r="G580" t="s">
        <v>5455</v>
      </c>
      <c r="H580" t="s">
        <v>5456</v>
      </c>
      <c r="I580" t="s">
        <v>5457</v>
      </c>
      <c r="J580">
        <v>24448</v>
      </c>
      <c r="K580" t="s">
        <v>7</v>
      </c>
      <c r="L580" t="s">
        <v>6</v>
      </c>
      <c r="M580" t="s">
        <v>5</v>
      </c>
      <c r="N580" t="s">
        <v>5458</v>
      </c>
      <c r="O580" t="s">
        <v>0</v>
      </c>
      <c r="P580" s="3">
        <v>407.79</v>
      </c>
      <c r="Q580" s="3">
        <v>875.58</v>
      </c>
      <c r="R580" s="3">
        <v>1283.3699999999999</v>
      </c>
      <c r="S580" s="3">
        <v>1751.16</v>
      </c>
      <c r="T580" s="3">
        <v>2038.95</v>
      </c>
      <c r="U580" s="3">
        <v>2446.7399999999998</v>
      </c>
      <c r="V580" t="s">
        <v>46</v>
      </c>
      <c r="W580" t="s">
        <v>866</v>
      </c>
      <c r="X580" t="s">
        <v>2743</v>
      </c>
      <c r="Y580" t="s">
        <v>1</v>
      </c>
      <c r="Z580" t="s">
        <v>5459</v>
      </c>
      <c r="AA580">
        <v>287.78999999999996</v>
      </c>
      <c r="AB580" t="s">
        <v>6717</v>
      </c>
      <c r="AC580" s="4">
        <v>7035889.919999999</v>
      </c>
      <c r="AD580" s="5" t="s">
        <v>6680</v>
      </c>
      <c r="AE580" s="6">
        <v>150.00000000000023</v>
      </c>
    </row>
    <row r="581" spans="1:31" x14ac:dyDescent="0.25">
      <c r="A581">
        <v>180902</v>
      </c>
      <c r="B581" t="s">
        <v>1996</v>
      </c>
      <c r="D581">
        <v>4</v>
      </c>
      <c r="E581" t="s">
        <v>2023</v>
      </c>
      <c r="F581" t="s">
        <v>2022</v>
      </c>
      <c r="G581" t="s">
        <v>2021</v>
      </c>
      <c r="H581" t="s">
        <v>2020</v>
      </c>
      <c r="I581" t="s">
        <v>2019</v>
      </c>
      <c r="J581">
        <v>6377</v>
      </c>
      <c r="K581" t="s">
        <v>7</v>
      </c>
      <c r="L581" t="s">
        <v>6</v>
      </c>
      <c r="M581" t="s">
        <v>5</v>
      </c>
      <c r="N581" t="s">
        <v>2018</v>
      </c>
      <c r="O581" t="s">
        <v>0</v>
      </c>
      <c r="P581" s="3">
        <v>288</v>
      </c>
      <c r="Q581" s="3">
        <v>576</v>
      </c>
      <c r="R581" s="3">
        <v>864</v>
      </c>
      <c r="S581" s="3">
        <v>1152</v>
      </c>
      <c r="T581" s="3">
        <v>1440</v>
      </c>
      <c r="U581" s="3">
        <v>1728</v>
      </c>
      <c r="V581" t="s">
        <v>46</v>
      </c>
      <c r="W581" t="s">
        <v>2</v>
      </c>
      <c r="X581" t="s">
        <v>1</v>
      </c>
      <c r="Y581" t="s">
        <v>1</v>
      </c>
      <c r="Z581" t="s">
        <v>0</v>
      </c>
      <c r="AA581">
        <v>288</v>
      </c>
      <c r="AB581" t="s">
        <v>6717</v>
      </c>
      <c r="AC581" s="4">
        <v>1836576</v>
      </c>
      <c r="AD581" s="5" t="s">
        <v>6680</v>
      </c>
      <c r="AE581" s="6">
        <v>0</v>
      </c>
    </row>
    <row r="582" spans="1:31" x14ac:dyDescent="0.25">
      <c r="A582">
        <v>224891</v>
      </c>
      <c r="B582" t="s">
        <v>200</v>
      </c>
      <c r="D582">
        <v>4</v>
      </c>
      <c r="E582" t="s">
        <v>960</v>
      </c>
      <c r="F582" t="s">
        <v>959</v>
      </c>
      <c r="G582" t="s">
        <v>958</v>
      </c>
      <c r="H582" t="s">
        <v>957</v>
      </c>
      <c r="I582" t="s">
        <v>956</v>
      </c>
      <c r="J582">
        <v>1348</v>
      </c>
      <c r="K582" t="s">
        <v>7</v>
      </c>
      <c r="L582" t="s">
        <v>6</v>
      </c>
      <c r="M582" t="s">
        <v>5</v>
      </c>
      <c r="N582" t="s">
        <v>955</v>
      </c>
      <c r="O582" t="s">
        <v>0</v>
      </c>
      <c r="P582" s="3">
        <v>336</v>
      </c>
      <c r="Q582" s="3">
        <v>624</v>
      </c>
      <c r="R582" s="3">
        <v>950</v>
      </c>
      <c r="S582" s="3">
        <v>1238</v>
      </c>
      <c r="T582" s="3">
        <v>1526</v>
      </c>
      <c r="U582" s="3">
        <v>1814</v>
      </c>
      <c r="V582" t="s">
        <v>46</v>
      </c>
      <c r="W582" t="s">
        <v>2</v>
      </c>
      <c r="X582" t="s">
        <v>1</v>
      </c>
      <c r="Y582" t="s">
        <v>1</v>
      </c>
      <c r="Z582" t="s">
        <v>0</v>
      </c>
      <c r="AA582">
        <v>288</v>
      </c>
      <c r="AB582" t="s">
        <v>6717</v>
      </c>
      <c r="AC582" s="4">
        <v>388224</v>
      </c>
      <c r="AD582" s="5" t="s">
        <v>6680</v>
      </c>
      <c r="AE582" s="6">
        <v>21.5</v>
      </c>
    </row>
    <row r="583" spans="1:31" x14ac:dyDescent="0.25">
      <c r="A583">
        <v>208406</v>
      </c>
      <c r="B583" t="s">
        <v>1314</v>
      </c>
      <c r="D583">
        <v>4</v>
      </c>
      <c r="E583" t="s">
        <v>5581</v>
      </c>
      <c r="F583" t="s">
        <v>5582</v>
      </c>
      <c r="G583" t="s">
        <v>5583</v>
      </c>
      <c r="H583" t="s">
        <v>5584</v>
      </c>
      <c r="I583" t="s">
        <v>5585</v>
      </c>
      <c r="J583">
        <v>7302</v>
      </c>
      <c r="K583" t="s">
        <v>88</v>
      </c>
      <c r="L583" t="s">
        <v>6</v>
      </c>
      <c r="M583" t="s">
        <v>5</v>
      </c>
      <c r="N583" t="s">
        <v>5586</v>
      </c>
      <c r="O583" t="s">
        <v>0</v>
      </c>
      <c r="P583" s="3">
        <v>312.5</v>
      </c>
      <c r="Q583" s="3">
        <v>602</v>
      </c>
      <c r="R583" s="3">
        <v>891.5</v>
      </c>
      <c r="S583" s="3">
        <v>1181</v>
      </c>
      <c r="T583" s="3">
        <v>1470.5</v>
      </c>
      <c r="U583" s="3">
        <v>1760</v>
      </c>
      <c r="V583" t="s">
        <v>46</v>
      </c>
      <c r="W583" t="s">
        <v>866</v>
      </c>
      <c r="X583" t="s">
        <v>1</v>
      </c>
      <c r="Y583" t="s">
        <v>1</v>
      </c>
      <c r="Z583" t="s">
        <v>0</v>
      </c>
      <c r="AA583">
        <v>385.9999999035</v>
      </c>
      <c r="AB583" t="s">
        <v>6717</v>
      </c>
      <c r="AC583" s="4">
        <v>2818571.9992953571</v>
      </c>
      <c r="AD583" s="5" t="s">
        <v>6682</v>
      </c>
      <c r="AE583" s="6">
        <v>5.75</v>
      </c>
    </row>
    <row r="584" spans="1:31" x14ac:dyDescent="0.25">
      <c r="A584">
        <v>182005</v>
      </c>
      <c r="B584" t="s">
        <v>1982</v>
      </c>
      <c r="C584" t="s">
        <v>1981</v>
      </c>
      <c r="D584">
        <v>1</v>
      </c>
      <c r="E584" t="s">
        <v>4602</v>
      </c>
      <c r="F584" t="s">
        <v>1987</v>
      </c>
      <c r="G584" t="s">
        <v>4603</v>
      </c>
      <c r="H584" t="s">
        <v>4604</v>
      </c>
      <c r="I584" t="s">
        <v>4605</v>
      </c>
      <c r="J584">
        <v>35943</v>
      </c>
      <c r="K584" t="s">
        <v>7</v>
      </c>
      <c r="L584" t="s">
        <v>6</v>
      </c>
      <c r="M584" t="s">
        <v>5</v>
      </c>
      <c r="N584" t="s">
        <v>4606</v>
      </c>
      <c r="O584" t="s">
        <v>0</v>
      </c>
      <c r="P584" s="3">
        <v>301</v>
      </c>
      <c r="Q584" s="3">
        <v>592</v>
      </c>
      <c r="R584" s="3">
        <v>883</v>
      </c>
      <c r="S584" s="3">
        <v>1174</v>
      </c>
      <c r="T584" s="3">
        <v>1465</v>
      </c>
      <c r="U584" s="3">
        <v>1756</v>
      </c>
      <c r="V584" t="s">
        <v>46</v>
      </c>
      <c r="W584" t="s">
        <v>866</v>
      </c>
      <c r="X584" t="s">
        <v>1</v>
      </c>
      <c r="Y584" t="s">
        <v>1</v>
      </c>
      <c r="Z584" t="s">
        <v>0</v>
      </c>
      <c r="AA584">
        <v>291</v>
      </c>
      <c r="AB584" t="s">
        <v>6717</v>
      </c>
      <c r="AC584" s="4">
        <v>10459413</v>
      </c>
      <c r="AD584" s="5" t="s">
        <v>6680</v>
      </c>
      <c r="AE584" s="6">
        <v>2.5</v>
      </c>
    </row>
    <row r="585" spans="1:31" x14ac:dyDescent="0.25">
      <c r="A585">
        <v>171137</v>
      </c>
      <c r="B585" t="s">
        <v>207</v>
      </c>
      <c r="C585" t="s">
        <v>2350</v>
      </c>
      <c r="D585">
        <v>1</v>
      </c>
      <c r="E585" t="s">
        <v>6553</v>
      </c>
      <c r="F585" t="s">
        <v>6502</v>
      </c>
      <c r="G585" t="s">
        <v>6554</v>
      </c>
      <c r="H585" t="s">
        <v>6555</v>
      </c>
      <c r="I585" t="s">
        <v>6556</v>
      </c>
      <c r="J585">
        <v>7171</v>
      </c>
      <c r="K585" t="s">
        <v>7</v>
      </c>
      <c r="L585" t="s">
        <v>6</v>
      </c>
      <c r="M585" t="s">
        <v>5</v>
      </c>
      <c r="N585" t="s">
        <v>6557</v>
      </c>
      <c r="O585" t="s">
        <v>0</v>
      </c>
      <c r="P585" s="3">
        <v>1634</v>
      </c>
      <c r="Q585" s="3">
        <v>2975</v>
      </c>
      <c r="R585" s="3">
        <v>4384</v>
      </c>
      <c r="S585" s="3">
        <v>5725</v>
      </c>
      <c r="T585" s="3">
        <v>6016</v>
      </c>
      <c r="U585" s="3">
        <v>6307</v>
      </c>
      <c r="V585" t="s">
        <v>30</v>
      </c>
      <c r="W585" t="s">
        <v>866</v>
      </c>
      <c r="X585" t="s">
        <v>39</v>
      </c>
      <c r="Y585" t="s">
        <v>39</v>
      </c>
      <c r="Z585" t="s">
        <v>0</v>
      </c>
      <c r="AA585">
        <v>291</v>
      </c>
      <c r="AB585" t="s">
        <v>6717</v>
      </c>
      <c r="AC585" s="4">
        <v>2086761</v>
      </c>
      <c r="AD585" s="5" t="s">
        <v>6680</v>
      </c>
      <c r="AE585" s="6">
        <v>1140.25</v>
      </c>
    </row>
    <row r="586" spans="1:31" x14ac:dyDescent="0.25">
      <c r="A586">
        <v>181312</v>
      </c>
      <c r="B586" t="s">
        <v>1996</v>
      </c>
      <c r="D586">
        <v>4</v>
      </c>
      <c r="E586" t="s">
        <v>2003</v>
      </c>
      <c r="F586" t="s">
        <v>2002</v>
      </c>
      <c r="G586" t="s">
        <v>2001</v>
      </c>
      <c r="H586" t="s">
        <v>2000</v>
      </c>
      <c r="I586" t="s">
        <v>1999</v>
      </c>
      <c r="J586">
        <v>2143</v>
      </c>
      <c r="K586" t="s">
        <v>7</v>
      </c>
      <c r="L586" t="s">
        <v>6</v>
      </c>
      <c r="M586" t="s">
        <v>5</v>
      </c>
      <c r="N586" t="s">
        <v>1998</v>
      </c>
      <c r="O586" t="s">
        <v>0</v>
      </c>
      <c r="P586" s="3">
        <v>297</v>
      </c>
      <c r="Q586" s="3">
        <v>594</v>
      </c>
      <c r="R586" s="3">
        <v>891</v>
      </c>
      <c r="S586" s="3">
        <v>1188</v>
      </c>
      <c r="T586" s="3">
        <v>1485</v>
      </c>
      <c r="U586" s="3">
        <v>1782</v>
      </c>
      <c r="V586" t="s">
        <v>30</v>
      </c>
      <c r="W586" t="s">
        <v>2</v>
      </c>
      <c r="X586" t="s">
        <v>39</v>
      </c>
      <c r="Y586" t="s">
        <v>39</v>
      </c>
      <c r="Z586" t="s">
        <v>1997</v>
      </c>
      <c r="AA586">
        <v>297</v>
      </c>
      <c r="AB586" t="s">
        <v>6717</v>
      </c>
      <c r="AC586" s="4">
        <v>636471</v>
      </c>
      <c r="AD586" s="5" t="s">
        <v>6680</v>
      </c>
      <c r="AE586" s="6">
        <v>0</v>
      </c>
    </row>
    <row r="587" spans="1:31" x14ac:dyDescent="0.25">
      <c r="A587">
        <v>184791</v>
      </c>
      <c r="B587" t="s">
        <v>1866</v>
      </c>
      <c r="D587">
        <v>4</v>
      </c>
      <c r="E587" t="s">
        <v>1918</v>
      </c>
      <c r="F587" t="s">
        <v>1917</v>
      </c>
      <c r="G587" t="s">
        <v>1916</v>
      </c>
      <c r="H587" t="s">
        <v>1915</v>
      </c>
      <c r="I587" t="s">
        <v>1914</v>
      </c>
      <c r="J587">
        <v>7130</v>
      </c>
      <c r="K587" t="s">
        <v>7</v>
      </c>
      <c r="L587" t="s">
        <v>6</v>
      </c>
      <c r="M587" t="s">
        <v>5</v>
      </c>
      <c r="N587" t="s">
        <v>1913</v>
      </c>
      <c r="O587" t="s">
        <v>0</v>
      </c>
      <c r="P587" s="3">
        <v>339.5</v>
      </c>
      <c r="Q587" s="3">
        <v>636.5</v>
      </c>
      <c r="R587" s="3">
        <v>933.5</v>
      </c>
      <c r="S587" s="3">
        <v>1230.5</v>
      </c>
      <c r="T587" s="3">
        <v>1527.5</v>
      </c>
      <c r="U587" s="3">
        <v>1824.5</v>
      </c>
      <c r="V587" t="s">
        <v>30</v>
      </c>
      <c r="W587" t="s">
        <v>2</v>
      </c>
      <c r="X587" t="s">
        <v>1</v>
      </c>
      <c r="Y587" t="s">
        <v>1</v>
      </c>
      <c r="Z587" t="s">
        <v>0</v>
      </c>
      <c r="AA587">
        <v>297</v>
      </c>
      <c r="AB587" t="s">
        <v>6717</v>
      </c>
      <c r="AC587" s="4">
        <v>2117610</v>
      </c>
      <c r="AD587" s="5" t="s">
        <v>6680</v>
      </c>
      <c r="AE587" s="6">
        <v>10.625</v>
      </c>
    </row>
    <row r="588" spans="1:31" x14ac:dyDescent="0.25">
      <c r="A588">
        <v>106999</v>
      </c>
      <c r="B588" t="s">
        <v>4239</v>
      </c>
      <c r="C588" t="s">
        <v>4557</v>
      </c>
      <c r="D588">
        <v>4</v>
      </c>
      <c r="E588" t="s">
        <v>4558</v>
      </c>
      <c r="F588" t="s">
        <v>4559</v>
      </c>
      <c r="G588" t="s">
        <v>4560</v>
      </c>
      <c r="J588">
        <v>1315</v>
      </c>
      <c r="K588" t="s">
        <v>7</v>
      </c>
      <c r="L588" t="s">
        <v>6</v>
      </c>
      <c r="M588" t="s">
        <v>5</v>
      </c>
      <c r="N588" t="s">
        <v>4561</v>
      </c>
      <c r="O588" t="s">
        <v>0</v>
      </c>
      <c r="P588" s="3">
        <v>312</v>
      </c>
      <c r="Q588" s="3">
        <v>609</v>
      </c>
      <c r="R588" s="3">
        <v>906</v>
      </c>
      <c r="S588" s="3">
        <v>1203</v>
      </c>
      <c r="T588" s="3">
        <v>1500</v>
      </c>
      <c r="U588" s="3">
        <v>1797</v>
      </c>
      <c r="V588" t="s">
        <v>46</v>
      </c>
      <c r="W588" t="s">
        <v>866</v>
      </c>
      <c r="X588" t="s">
        <v>1</v>
      </c>
      <c r="Y588" t="s">
        <v>1</v>
      </c>
      <c r="Z588" t="s">
        <v>0</v>
      </c>
      <c r="AA588">
        <v>297</v>
      </c>
      <c r="AB588" t="s">
        <v>6717</v>
      </c>
      <c r="AC588" s="4">
        <v>390555</v>
      </c>
      <c r="AD588" s="5" t="s">
        <v>6680</v>
      </c>
      <c r="AE588" s="6">
        <v>3.75</v>
      </c>
    </row>
    <row r="589" spans="1:31" x14ac:dyDescent="0.25">
      <c r="A589">
        <v>205470</v>
      </c>
      <c r="B589" t="s">
        <v>1406</v>
      </c>
      <c r="D589">
        <v>4</v>
      </c>
      <c r="E589" t="s">
        <v>1426</v>
      </c>
      <c r="F589" t="s">
        <v>1404</v>
      </c>
      <c r="G589" t="s">
        <v>1425</v>
      </c>
      <c r="H589" t="s">
        <v>1424</v>
      </c>
      <c r="I589" t="s">
        <v>1423</v>
      </c>
      <c r="J589">
        <v>19093</v>
      </c>
      <c r="K589" t="s">
        <v>7</v>
      </c>
      <c r="L589" t="s">
        <v>6</v>
      </c>
      <c r="M589" t="s">
        <v>5</v>
      </c>
      <c r="N589" t="s">
        <v>1422</v>
      </c>
      <c r="O589" t="s">
        <v>0</v>
      </c>
      <c r="P589" s="3">
        <v>297.08999999999997</v>
      </c>
      <c r="Q589" s="3">
        <v>594.17999999999995</v>
      </c>
      <c r="R589" s="3">
        <v>891.27</v>
      </c>
      <c r="S589" s="3">
        <v>1188.3599999999999</v>
      </c>
      <c r="T589" s="3">
        <v>1485.45</v>
      </c>
      <c r="U589" s="3">
        <v>1782.54</v>
      </c>
      <c r="V589" t="s">
        <v>30</v>
      </c>
      <c r="W589" t="s">
        <v>2</v>
      </c>
      <c r="X589" t="s">
        <v>39</v>
      </c>
      <c r="Y589" t="s">
        <v>39</v>
      </c>
      <c r="Z589" t="s">
        <v>1421</v>
      </c>
      <c r="AA589">
        <v>297.09000000000015</v>
      </c>
      <c r="AB589" t="s">
        <v>6717</v>
      </c>
      <c r="AC589" s="4">
        <v>5672339.3700000029</v>
      </c>
      <c r="AD589" s="5" t="s">
        <v>6680</v>
      </c>
      <c r="AE589" s="6">
        <v>0</v>
      </c>
    </row>
    <row r="590" spans="1:31" x14ac:dyDescent="0.25">
      <c r="A590">
        <v>169521</v>
      </c>
      <c r="B590" t="s">
        <v>207</v>
      </c>
      <c r="D590">
        <v>4</v>
      </c>
      <c r="E590" t="s">
        <v>6434</v>
      </c>
      <c r="F590" t="s">
        <v>2329</v>
      </c>
      <c r="G590" t="s">
        <v>6435</v>
      </c>
      <c r="H590" t="s">
        <v>6436</v>
      </c>
      <c r="I590" t="s">
        <v>6437</v>
      </c>
      <c r="J590">
        <v>9842</v>
      </c>
      <c r="K590" t="s">
        <v>7</v>
      </c>
      <c r="L590" t="s">
        <v>6</v>
      </c>
      <c r="M590" t="s">
        <v>5</v>
      </c>
      <c r="N590" t="s">
        <v>6438</v>
      </c>
      <c r="O590" t="s">
        <v>0</v>
      </c>
      <c r="P590" s="3">
        <v>339</v>
      </c>
      <c r="Q590" s="3">
        <v>637</v>
      </c>
      <c r="R590" s="3">
        <v>936</v>
      </c>
      <c r="S590" s="3">
        <v>1234</v>
      </c>
      <c r="T590" s="3">
        <v>1533</v>
      </c>
      <c r="U590" s="3">
        <v>1831</v>
      </c>
      <c r="V590" t="s">
        <v>46</v>
      </c>
      <c r="W590" t="s">
        <v>866</v>
      </c>
      <c r="X590" t="s">
        <v>1</v>
      </c>
      <c r="Y590" t="s">
        <v>1</v>
      </c>
      <c r="Z590" t="s">
        <v>0</v>
      </c>
      <c r="AA590">
        <v>299</v>
      </c>
      <c r="AB590" t="s">
        <v>6717</v>
      </c>
      <c r="AC590" s="4">
        <v>2942758</v>
      </c>
      <c r="AD590" s="5" t="s">
        <v>6680</v>
      </c>
      <c r="AE590" s="6">
        <v>9.5</v>
      </c>
    </row>
    <row r="591" spans="1:31" x14ac:dyDescent="0.25">
      <c r="A591">
        <v>160658</v>
      </c>
      <c r="B591" t="s">
        <v>169</v>
      </c>
      <c r="C591" t="s">
        <v>2535</v>
      </c>
      <c r="D591">
        <v>1</v>
      </c>
      <c r="E591" t="s">
        <v>2534</v>
      </c>
      <c r="F591" t="s">
        <v>2533</v>
      </c>
      <c r="G591" t="s">
        <v>2532</v>
      </c>
      <c r="H591" t="s">
        <v>2531</v>
      </c>
      <c r="I591" t="s">
        <v>2530</v>
      </c>
      <c r="J591">
        <v>15574</v>
      </c>
      <c r="K591" t="s">
        <v>7</v>
      </c>
      <c r="L591" t="s">
        <v>6</v>
      </c>
      <c r="M591" t="s">
        <v>5</v>
      </c>
      <c r="N591" t="s">
        <v>2529</v>
      </c>
      <c r="O591" t="s">
        <v>0</v>
      </c>
      <c r="P591" s="3">
        <v>1183</v>
      </c>
      <c r="Q591" s="3">
        <v>2492</v>
      </c>
      <c r="R591" s="3">
        <v>3614</v>
      </c>
      <c r="S591" s="3">
        <v>4725</v>
      </c>
      <c r="T591" s="3">
        <v>5025</v>
      </c>
      <c r="U591" s="3">
        <v>5301</v>
      </c>
      <c r="V591" t="s">
        <v>46</v>
      </c>
      <c r="W591" t="s">
        <v>2</v>
      </c>
      <c r="X591" t="s">
        <v>1</v>
      </c>
      <c r="Y591" t="s">
        <v>1</v>
      </c>
      <c r="Z591" t="s">
        <v>2528</v>
      </c>
      <c r="AA591">
        <v>300</v>
      </c>
      <c r="AB591" t="s">
        <v>6717</v>
      </c>
      <c r="AC591" s="4">
        <v>4672200</v>
      </c>
      <c r="AD591" s="5" t="s">
        <v>6680</v>
      </c>
      <c r="AE591" s="6">
        <v>881.25</v>
      </c>
    </row>
    <row r="592" spans="1:31" x14ac:dyDescent="0.25">
      <c r="A592">
        <v>170541</v>
      </c>
      <c r="B592" t="s">
        <v>207</v>
      </c>
      <c r="D592">
        <v>4</v>
      </c>
      <c r="E592" t="s">
        <v>2368</v>
      </c>
      <c r="F592" t="s">
        <v>2367</v>
      </c>
      <c r="G592" t="s">
        <v>2366</v>
      </c>
      <c r="J592">
        <v>9489</v>
      </c>
      <c r="K592" t="s">
        <v>7</v>
      </c>
      <c r="L592" t="s">
        <v>6</v>
      </c>
      <c r="M592" t="s">
        <v>5</v>
      </c>
      <c r="N592" t="s">
        <v>2365</v>
      </c>
      <c r="O592" t="s">
        <v>0</v>
      </c>
      <c r="P592" s="3">
        <v>300</v>
      </c>
      <c r="Q592" s="3">
        <v>600</v>
      </c>
      <c r="R592" s="3">
        <v>900</v>
      </c>
      <c r="S592" s="3">
        <v>1200</v>
      </c>
      <c r="T592" s="3">
        <v>1500</v>
      </c>
      <c r="U592" s="3">
        <v>1800</v>
      </c>
      <c r="V592" t="s">
        <v>46</v>
      </c>
      <c r="W592" t="s">
        <v>2</v>
      </c>
      <c r="X592" t="s">
        <v>1</v>
      </c>
      <c r="Y592" t="s">
        <v>1</v>
      </c>
      <c r="Z592" t="s">
        <v>2364</v>
      </c>
      <c r="AA592">
        <v>300</v>
      </c>
      <c r="AB592" t="s">
        <v>6717</v>
      </c>
      <c r="AC592" s="4">
        <v>2846700</v>
      </c>
      <c r="AD592" s="5" t="s">
        <v>6680</v>
      </c>
      <c r="AE592" s="6">
        <v>0</v>
      </c>
    </row>
    <row r="593" spans="1:31" x14ac:dyDescent="0.25">
      <c r="A593">
        <v>137759</v>
      </c>
      <c r="B593" t="s">
        <v>228</v>
      </c>
      <c r="D593">
        <v>4</v>
      </c>
      <c r="E593" t="s">
        <v>3123</v>
      </c>
      <c r="F593" t="s">
        <v>3122</v>
      </c>
      <c r="G593" t="s">
        <v>3121</v>
      </c>
      <c r="H593" t="s">
        <v>3120</v>
      </c>
      <c r="I593" t="s">
        <v>3119</v>
      </c>
      <c r="J593">
        <v>13049</v>
      </c>
      <c r="K593" t="s">
        <v>7</v>
      </c>
      <c r="L593" t="s">
        <v>6</v>
      </c>
      <c r="M593" t="s">
        <v>5</v>
      </c>
      <c r="N593" t="s">
        <v>3118</v>
      </c>
      <c r="O593" t="s">
        <v>0</v>
      </c>
      <c r="P593" s="3">
        <v>302.49</v>
      </c>
      <c r="Q593" s="3">
        <v>604.98</v>
      </c>
      <c r="R593" s="3">
        <v>907.47</v>
      </c>
      <c r="S593" s="3">
        <v>1209.96</v>
      </c>
      <c r="T593" s="3">
        <v>1512.45</v>
      </c>
      <c r="U593" s="3">
        <v>1814.94</v>
      </c>
      <c r="V593" t="s">
        <v>46</v>
      </c>
      <c r="W593" t="s">
        <v>2</v>
      </c>
      <c r="X593" t="s">
        <v>1</v>
      </c>
      <c r="Y593" t="s">
        <v>1</v>
      </c>
      <c r="Z593" t="s">
        <v>0</v>
      </c>
      <c r="AA593">
        <v>302.49</v>
      </c>
      <c r="AB593" t="s">
        <v>6717</v>
      </c>
      <c r="AC593" s="4">
        <v>3947192.0100000002</v>
      </c>
      <c r="AD593" s="5" t="s">
        <v>6682</v>
      </c>
      <c r="AE593" s="6">
        <v>0</v>
      </c>
    </row>
    <row r="594" spans="1:31" x14ac:dyDescent="0.25">
      <c r="A594">
        <v>136358</v>
      </c>
      <c r="B594" t="s">
        <v>228</v>
      </c>
      <c r="D594">
        <v>1</v>
      </c>
      <c r="E594" t="s">
        <v>3158</v>
      </c>
      <c r="F594" t="s">
        <v>3157</v>
      </c>
      <c r="G594" t="s">
        <v>3156</v>
      </c>
      <c r="H594" t="s">
        <v>3155</v>
      </c>
      <c r="I594" t="s">
        <v>3154</v>
      </c>
      <c r="J594">
        <v>28517</v>
      </c>
      <c r="K594" t="s">
        <v>7</v>
      </c>
      <c r="L594" t="s">
        <v>6</v>
      </c>
      <c r="M594" t="s">
        <v>5</v>
      </c>
      <c r="N594" t="s">
        <v>3153</v>
      </c>
      <c r="O594" t="s">
        <v>0</v>
      </c>
      <c r="P594" s="3">
        <v>313</v>
      </c>
      <c r="Q594" s="3">
        <v>616</v>
      </c>
      <c r="R594" s="3">
        <v>919</v>
      </c>
      <c r="S594" s="3">
        <v>1222</v>
      </c>
      <c r="T594" s="3">
        <v>1525</v>
      </c>
      <c r="U594" s="3">
        <v>1828</v>
      </c>
      <c r="V594" t="s">
        <v>30</v>
      </c>
      <c r="W594" t="s">
        <v>2</v>
      </c>
      <c r="X594" t="s">
        <v>39</v>
      </c>
      <c r="Y594" t="s">
        <v>39</v>
      </c>
      <c r="Z594" t="s">
        <v>0</v>
      </c>
      <c r="AA594">
        <v>303</v>
      </c>
      <c r="AB594" t="s">
        <v>6717</v>
      </c>
      <c r="AC594" s="4">
        <v>8640651</v>
      </c>
      <c r="AD594" s="5" t="s">
        <v>6682</v>
      </c>
      <c r="AE594" s="6">
        <v>2.5</v>
      </c>
    </row>
    <row r="595" spans="1:31" x14ac:dyDescent="0.25">
      <c r="A595">
        <v>223427</v>
      </c>
      <c r="B595" t="s">
        <v>200</v>
      </c>
      <c r="D595">
        <v>4</v>
      </c>
      <c r="E595" t="s">
        <v>1028</v>
      </c>
      <c r="F595" t="s">
        <v>1027</v>
      </c>
      <c r="G595" t="s">
        <v>1026</v>
      </c>
      <c r="H595" t="s">
        <v>1025</v>
      </c>
      <c r="I595" t="s">
        <v>1024</v>
      </c>
      <c r="J595">
        <v>18850</v>
      </c>
      <c r="K595" t="s">
        <v>7</v>
      </c>
      <c r="L595" t="s">
        <v>6</v>
      </c>
      <c r="M595" t="s">
        <v>5</v>
      </c>
      <c r="N595" t="s">
        <v>1023</v>
      </c>
      <c r="O595" t="s">
        <v>0</v>
      </c>
      <c r="P595" s="3">
        <v>303</v>
      </c>
      <c r="Q595" s="3">
        <v>606</v>
      </c>
      <c r="R595" s="3">
        <v>909</v>
      </c>
      <c r="S595" s="3">
        <v>1212</v>
      </c>
      <c r="T595" s="3">
        <v>1515</v>
      </c>
      <c r="U595" s="3">
        <v>1818</v>
      </c>
      <c r="V595" t="s">
        <v>72</v>
      </c>
      <c r="W595" t="s">
        <v>2</v>
      </c>
      <c r="X595" t="s">
        <v>1</v>
      </c>
      <c r="Y595" t="s">
        <v>1</v>
      </c>
      <c r="Z595" t="s">
        <v>0</v>
      </c>
      <c r="AA595">
        <v>303</v>
      </c>
      <c r="AB595" t="s">
        <v>6717</v>
      </c>
      <c r="AC595" s="4">
        <v>5711550</v>
      </c>
      <c r="AD595" s="5" t="s">
        <v>6682</v>
      </c>
      <c r="AE595" s="6">
        <v>0</v>
      </c>
    </row>
    <row r="596" spans="1:31" x14ac:dyDescent="0.25">
      <c r="A596">
        <v>221768</v>
      </c>
      <c r="B596" t="s">
        <v>236</v>
      </c>
      <c r="C596" t="s">
        <v>1093</v>
      </c>
      <c r="D596">
        <v>1</v>
      </c>
      <c r="E596" t="s">
        <v>1092</v>
      </c>
      <c r="F596" t="s">
        <v>1091</v>
      </c>
      <c r="G596" t="s">
        <v>1090</v>
      </c>
      <c r="H596" t="s">
        <v>1089</v>
      </c>
      <c r="I596" t="s">
        <v>1088</v>
      </c>
      <c r="J596">
        <v>6677</v>
      </c>
      <c r="K596" t="s">
        <v>7</v>
      </c>
      <c r="L596" t="s">
        <v>6</v>
      </c>
      <c r="M596" t="s">
        <v>5</v>
      </c>
      <c r="N596" t="s">
        <v>1087</v>
      </c>
      <c r="O596" t="s">
        <v>0</v>
      </c>
      <c r="P596" s="3">
        <v>1060</v>
      </c>
      <c r="Q596" s="3">
        <v>2120</v>
      </c>
      <c r="R596" s="3">
        <v>3180</v>
      </c>
      <c r="S596" s="3">
        <v>4232</v>
      </c>
      <c r="T596" s="3">
        <v>4537</v>
      </c>
      <c r="U596" s="3">
        <v>4537</v>
      </c>
      <c r="V596" t="s">
        <v>46</v>
      </c>
      <c r="W596" t="s">
        <v>29</v>
      </c>
      <c r="X596">
        <v>12</v>
      </c>
      <c r="Y596" t="s">
        <v>1</v>
      </c>
      <c r="Z596" t="s">
        <v>0</v>
      </c>
      <c r="AA596">
        <v>305</v>
      </c>
      <c r="AB596" t="s">
        <v>6717</v>
      </c>
      <c r="AC596" s="4">
        <v>2036485</v>
      </c>
      <c r="AD596" s="5" t="s">
        <v>6682</v>
      </c>
      <c r="AE596" s="6">
        <v>753</v>
      </c>
    </row>
    <row r="597" spans="1:31" x14ac:dyDescent="0.25">
      <c r="A597">
        <v>170790</v>
      </c>
      <c r="B597" t="s">
        <v>207</v>
      </c>
      <c r="D597">
        <v>4</v>
      </c>
      <c r="E597" t="s">
        <v>2363</v>
      </c>
      <c r="F597" t="s">
        <v>2362</v>
      </c>
      <c r="G597" t="s">
        <v>2361</v>
      </c>
      <c r="H597" t="s">
        <v>2361</v>
      </c>
      <c r="I597" t="s">
        <v>2361</v>
      </c>
      <c r="J597">
        <v>22914</v>
      </c>
      <c r="K597" t="s">
        <v>7</v>
      </c>
      <c r="L597" t="s">
        <v>6</v>
      </c>
      <c r="M597" t="s">
        <v>5</v>
      </c>
      <c r="N597" t="s">
        <v>2360</v>
      </c>
      <c r="O597" t="s">
        <v>0</v>
      </c>
      <c r="P597" s="3">
        <v>366</v>
      </c>
      <c r="Q597" s="3">
        <v>672</v>
      </c>
      <c r="R597" s="3">
        <v>978</v>
      </c>
      <c r="S597" s="3">
        <v>1284</v>
      </c>
      <c r="T597" s="3">
        <v>1590</v>
      </c>
      <c r="U597" s="3">
        <v>1896</v>
      </c>
      <c r="V597" t="s">
        <v>46</v>
      </c>
      <c r="W597" t="s">
        <v>2</v>
      </c>
      <c r="X597" t="s">
        <v>1</v>
      </c>
      <c r="Y597" t="s">
        <v>1</v>
      </c>
      <c r="Z597" t="s">
        <v>0</v>
      </c>
      <c r="AA597">
        <v>306</v>
      </c>
      <c r="AB597" t="s">
        <v>6717</v>
      </c>
      <c r="AC597" s="4">
        <v>7011684</v>
      </c>
      <c r="AD597" s="5" t="s">
        <v>6682</v>
      </c>
      <c r="AE597" s="6">
        <v>15</v>
      </c>
    </row>
    <row r="598" spans="1:31" x14ac:dyDescent="0.25">
      <c r="A598">
        <v>204945</v>
      </c>
      <c r="B598" t="s">
        <v>1406</v>
      </c>
      <c r="D598">
        <v>4</v>
      </c>
      <c r="E598" t="s">
        <v>1432</v>
      </c>
      <c r="F598" t="s">
        <v>1431</v>
      </c>
      <c r="G598" t="s">
        <v>1430</v>
      </c>
      <c r="H598" t="s">
        <v>1429</v>
      </c>
      <c r="I598" t="s">
        <v>1428</v>
      </c>
      <c r="J598">
        <v>12561</v>
      </c>
      <c r="K598" t="s">
        <v>7</v>
      </c>
      <c r="L598" t="s">
        <v>6</v>
      </c>
      <c r="M598" t="s">
        <v>5</v>
      </c>
      <c r="N598" t="s">
        <v>1427</v>
      </c>
      <c r="O598" t="s">
        <v>0</v>
      </c>
      <c r="P598" s="3">
        <v>459</v>
      </c>
      <c r="Q598" s="3">
        <v>918</v>
      </c>
      <c r="R598" s="3">
        <v>1377</v>
      </c>
      <c r="S598" s="3">
        <v>1836</v>
      </c>
      <c r="T598" s="3">
        <v>2142</v>
      </c>
      <c r="U598" s="3">
        <v>2142</v>
      </c>
      <c r="V598" t="s">
        <v>46</v>
      </c>
      <c r="W598" t="s">
        <v>29</v>
      </c>
      <c r="X598">
        <v>14</v>
      </c>
      <c r="Y598">
        <v>18</v>
      </c>
      <c r="Z598" t="s">
        <v>0</v>
      </c>
      <c r="AA598">
        <v>306</v>
      </c>
      <c r="AB598" t="s">
        <v>6717</v>
      </c>
      <c r="AC598" s="4">
        <v>3843666</v>
      </c>
      <c r="AD598" s="5" t="s">
        <v>6682</v>
      </c>
      <c r="AE598" s="6">
        <v>153</v>
      </c>
    </row>
    <row r="599" spans="1:31" x14ac:dyDescent="0.25">
      <c r="A599">
        <v>404426</v>
      </c>
      <c r="B599" t="s">
        <v>38</v>
      </c>
      <c r="D599">
        <v>4</v>
      </c>
      <c r="E599" t="s">
        <v>222</v>
      </c>
      <c r="F599" t="s">
        <v>221</v>
      </c>
      <c r="G599" t="s">
        <v>220</v>
      </c>
      <c r="H599" t="s">
        <v>219</v>
      </c>
      <c r="I599" t="s">
        <v>218</v>
      </c>
      <c r="J599">
        <v>3607</v>
      </c>
      <c r="K599" t="s">
        <v>7</v>
      </c>
      <c r="L599" t="s">
        <v>6</v>
      </c>
      <c r="M599" t="s">
        <v>5</v>
      </c>
      <c r="N599" t="s">
        <v>217</v>
      </c>
      <c r="O599" t="s">
        <v>0</v>
      </c>
      <c r="P599" s="3">
        <v>306</v>
      </c>
      <c r="Q599" s="3">
        <v>612</v>
      </c>
      <c r="R599" s="3">
        <v>918</v>
      </c>
      <c r="S599" s="3">
        <v>1224</v>
      </c>
      <c r="T599" s="3">
        <v>1530</v>
      </c>
      <c r="U599" s="3">
        <v>1836</v>
      </c>
      <c r="V599" t="s">
        <v>30</v>
      </c>
      <c r="W599" t="s">
        <v>2</v>
      </c>
      <c r="X599" t="s">
        <v>39</v>
      </c>
      <c r="Y599" t="s">
        <v>39</v>
      </c>
      <c r="Z599" t="s">
        <v>216</v>
      </c>
      <c r="AA599">
        <v>306</v>
      </c>
      <c r="AB599" t="s">
        <v>6717</v>
      </c>
      <c r="AC599" s="4">
        <v>1103742</v>
      </c>
      <c r="AD599" s="5" t="s">
        <v>6682</v>
      </c>
      <c r="AE599" s="6">
        <v>0</v>
      </c>
    </row>
    <row r="600" spans="1:31" x14ac:dyDescent="0.25">
      <c r="A600">
        <v>428392</v>
      </c>
      <c r="B600" t="s">
        <v>1314</v>
      </c>
      <c r="D600">
        <v>4</v>
      </c>
      <c r="E600" t="s">
        <v>4220</v>
      </c>
      <c r="F600" t="s">
        <v>4221</v>
      </c>
      <c r="G600" t="s">
        <v>4222</v>
      </c>
      <c r="H600" t="s">
        <v>4223</v>
      </c>
      <c r="I600" t="s">
        <v>4224</v>
      </c>
      <c r="J600">
        <v>1343</v>
      </c>
      <c r="K600" t="s">
        <v>88</v>
      </c>
      <c r="L600" t="s">
        <v>6</v>
      </c>
      <c r="M600" t="s">
        <v>5</v>
      </c>
      <c r="N600" t="s">
        <v>4225</v>
      </c>
      <c r="O600" t="s">
        <v>0</v>
      </c>
      <c r="P600" s="3">
        <v>361</v>
      </c>
      <c r="Q600" s="3">
        <v>667</v>
      </c>
      <c r="R600" s="3">
        <v>973</v>
      </c>
      <c r="S600" s="3">
        <v>1279</v>
      </c>
      <c r="T600" s="3">
        <v>1585</v>
      </c>
      <c r="U600" s="3">
        <v>1891</v>
      </c>
      <c r="V600" t="s">
        <v>46</v>
      </c>
      <c r="W600" t="s">
        <v>866</v>
      </c>
      <c r="X600" t="s">
        <v>1</v>
      </c>
      <c r="Y600" t="s">
        <v>1</v>
      </c>
      <c r="Z600" t="s">
        <v>0</v>
      </c>
      <c r="AA600">
        <v>407.99999989799994</v>
      </c>
      <c r="AB600" t="s">
        <v>6717</v>
      </c>
      <c r="AC600" s="4">
        <v>547943.99986301397</v>
      </c>
      <c r="AD600" s="5" t="s">
        <v>6682</v>
      </c>
      <c r="AE600" s="6">
        <v>13.75</v>
      </c>
    </row>
    <row r="601" spans="1:31" x14ac:dyDescent="0.25">
      <c r="A601">
        <v>139463</v>
      </c>
      <c r="B601" t="s">
        <v>14</v>
      </c>
      <c r="C601" t="s">
        <v>71</v>
      </c>
      <c r="D601">
        <v>1</v>
      </c>
      <c r="E601" t="s">
        <v>3061</v>
      </c>
      <c r="F601" t="s">
        <v>3060</v>
      </c>
      <c r="G601" t="s">
        <v>3059</v>
      </c>
      <c r="H601" t="s">
        <v>3058</v>
      </c>
      <c r="I601" t="s">
        <v>3057</v>
      </c>
      <c r="J601">
        <v>4854</v>
      </c>
      <c r="K601" t="s">
        <v>7</v>
      </c>
      <c r="L601" t="s">
        <v>6</v>
      </c>
      <c r="M601" t="s">
        <v>5</v>
      </c>
      <c r="N601" t="s">
        <v>3056</v>
      </c>
      <c r="O601" t="s">
        <v>3055</v>
      </c>
      <c r="P601" s="3">
        <v>671.39</v>
      </c>
      <c r="Q601" s="3">
        <v>1138.78</v>
      </c>
      <c r="R601" s="3">
        <v>1445.17</v>
      </c>
      <c r="S601" s="3">
        <v>1751.56</v>
      </c>
      <c r="T601" s="3">
        <v>2058</v>
      </c>
      <c r="U601" s="3" t="s">
        <v>3054</v>
      </c>
      <c r="V601" t="s">
        <v>46</v>
      </c>
      <c r="W601" t="e">
        <v>#VALUE!</v>
      </c>
      <c r="X601" t="s">
        <v>1</v>
      </c>
      <c r="Y601" t="s">
        <v>39</v>
      </c>
      <c r="Z601" t="s">
        <v>3053</v>
      </c>
      <c r="AA601">
        <v>306.44000000000005</v>
      </c>
      <c r="AB601" t="s">
        <v>6717</v>
      </c>
      <c r="AC601" s="4">
        <v>1487459.7600000002</v>
      </c>
      <c r="AD601" s="5" t="s">
        <v>6682</v>
      </c>
      <c r="AE601" s="6">
        <v>131.44999999999982</v>
      </c>
    </row>
    <row r="602" spans="1:31" x14ac:dyDescent="0.25">
      <c r="A602">
        <v>135391</v>
      </c>
      <c r="B602" t="s">
        <v>228</v>
      </c>
      <c r="D602">
        <v>1</v>
      </c>
      <c r="E602" t="s">
        <v>3184</v>
      </c>
      <c r="F602" t="s">
        <v>3183</v>
      </c>
      <c r="G602" t="s">
        <v>3182</v>
      </c>
      <c r="H602" t="s">
        <v>3181</v>
      </c>
      <c r="I602" t="s">
        <v>3180</v>
      </c>
      <c r="J602">
        <v>10314</v>
      </c>
      <c r="K602" t="s">
        <v>7</v>
      </c>
      <c r="L602" t="s">
        <v>6</v>
      </c>
      <c r="M602" t="s">
        <v>5</v>
      </c>
      <c r="N602" t="s">
        <v>3179</v>
      </c>
      <c r="O602" t="s">
        <v>0</v>
      </c>
      <c r="P602" s="3">
        <v>307.44</v>
      </c>
      <c r="Q602" s="3">
        <v>614.88</v>
      </c>
      <c r="R602" s="3">
        <v>922.32</v>
      </c>
      <c r="S602" s="3">
        <v>1229.76</v>
      </c>
      <c r="T602" s="3">
        <v>1537.2</v>
      </c>
      <c r="U602" s="3">
        <v>1844.64</v>
      </c>
      <c r="V602" t="s">
        <v>30</v>
      </c>
      <c r="W602" t="s">
        <v>2</v>
      </c>
      <c r="X602" t="s">
        <v>39</v>
      </c>
      <c r="Y602" t="s">
        <v>39</v>
      </c>
      <c r="Z602" t="s">
        <v>0</v>
      </c>
      <c r="AA602">
        <v>307.44000000000005</v>
      </c>
      <c r="AB602" t="s">
        <v>6717</v>
      </c>
      <c r="AC602" s="4">
        <v>3170936.1600000006</v>
      </c>
      <c r="AD602" s="5" t="s">
        <v>6682</v>
      </c>
      <c r="AE602" s="6">
        <v>0</v>
      </c>
    </row>
    <row r="603" spans="1:31" x14ac:dyDescent="0.25">
      <c r="A603">
        <v>236188</v>
      </c>
      <c r="B603" t="s">
        <v>444</v>
      </c>
      <c r="C603" t="s">
        <v>464</v>
      </c>
      <c r="D603">
        <v>1</v>
      </c>
      <c r="E603" t="s">
        <v>496</v>
      </c>
      <c r="F603" t="s">
        <v>495</v>
      </c>
      <c r="G603" t="s">
        <v>494</v>
      </c>
      <c r="H603" t="s">
        <v>493</v>
      </c>
      <c r="I603" t="s">
        <v>492</v>
      </c>
      <c r="J603">
        <v>7349</v>
      </c>
      <c r="K603" t="s">
        <v>88</v>
      </c>
      <c r="L603" t="s">
        <v>20</v>
      </c>
      <c r="M603" t="s">
        <v>5</v>
      </c>
      <c r="N603" t="s">
        <v>491</v>
      </c>
      <c r="O603" t="s">
        <v>490</v>
      </c>
      <c r="P603" s="3">
        <v>325.23</v>
      </c>
      <c r="Q603" s="3">
        <v>650.46</v>
      </c>
      <c r="R603" s="3">
        <v>975.69</v>
      </c>
      <c r="S603" s="3">
        <v>1289.92</v>
      </c>
      <c r="T603" s="3">
        <v>1598.65</v>
      </c>
      <c r="U603" s="3">
        <v>1907.38</v>
      </c>
      <c r="V603" t="s">
        <v>46</v>
      </c>
      <c r="W603" t="s">
        <v>2</v>
      </c>
      <c r="X603" t="s">
        <v>1</v>
      </c>
      <c r="Y603" t="s">
        <v>1</v>
      </c>
      <c r="Z603" t="s">
        <v>0</v>
      </c>
      <c r="AA603">
        <v>411.63999989708998</v>
      </c>
      <c r="AB603" t="s">
        <v>6717</v>
      </c>
      <c r="AC603" s="4">
        <v>3025142.3592437143</v>
      </c>
      <c r="AD603" s="5" t="s">
        <v>6682</v>
      </c>
      <c r="AE603" s="6">
        <v>13.750000000000227</v>
      </c>
    </row>
    <row r="604" spans="1:31" x14ac:dyDescent="0.25">
      <c r="A604">
        <v>155195</v>
      </c>
      <c r="B604" t="s">
        <v>2648</v>
      </c>
      <c r="D604">
        <v>4</v>
      </c>
      <c r="E604" t="s">
        <v>2695</v>
      </c>
      <c r="F604" t="s">
        <v>2694</v>
      </c>
      <c r="G604" t="s">
        <v>2693</v>
      </c>
      <c r="H604" t="s">
        <v>2692</v>
      </c>
      <c r="I604" t="s">
        <v>2691</v>
      </c>
      <c r="J604">
        <v>5718</v>
      </c>
      <c r="K604" t="s">
        <v>7</v>
      </c>
      <c r="L604" t="s">
        <v>6</v>
      </c>
      <c r="M604" t="s">
        <v>5</v>
      </c>
      <c r="N604" t="s">
        <v>2690</v>
      </c>
      <c r="O604" t="s">
        <v>2689</v>
      </c>
      <c r="P604" s="3">
        <v>309</v>
      </c>
      <c r="Q604" s="3">
        <v>618</v>
      </c>
      <c r="R604" s="3">
        <v>927</v>
      </c>
      <c r="S604" s="3">
        <v>1236</v>
      </c>
      <c r="T604" s="3">
        <v>1545</v>
      </c>
      <c r="U604" s="3">
        <v>1854</v>
      </c>
      <c r="V604" t="s">
        <v>30</v>
      </c>
      <c r="W604" t="s">
        <v>2</v>
      </c>
      <c r="X604" t="s">
        <v>39</v>
      </c>
      <c r="Y604" t="s">
        <v>39</v>
      </c>
      <c r="Z604" t="s">
        <v>0</v>
      </c>
      <c r="AA604">
        <v>309</v>
      </c>
      <c r="AB604" t="s">
        <v>6717</v>
      </c>
      <c r="AC604" s="4">
        <v>1766862</v>
      </c>
      <c r="AD604" s="5" t="s">
        <v>6682</v>
      </c>
      <c r="AE604" s="6">
        <v>0</v>
      </c>
    </row>
    <row r="605" spans="1:31" x14ac:dyDescent="0.25">
      <c r="A605">
        <v>209746</v>
      </c>
      <c r="B605" t="s">
        <v>1314</v>
      </c>
      <c r="D605">
        <v>4</v>
      </c>
      <c r="E605" t="s">
        <v>1327</v>
      </c>
      <c r="F605" t="s">
        <v>1326</v>
      </c>
      <c r="G605" t="s">
        <v>1325</v>
      </c>
      <c r="H605" t="s">
        <v>1324</v>
      </c>
      <c r="I605" t="s">
        <v>1323</v>
      </c>
      <c r="J605">
        <v>30929</v>
      </c>
      <c r="K605" t="s">
        <v>88</v>
      </c>
      <c r="L605" t="s">
        <v>6</v>
      </c>
      <c r="M605" t="s">
        <v>5</v>
      </c>
      <c r="N605" t="s">
        <v>1322</v>
      </c>
      <c r="O605" t="s">
        <v>0</v>
      </c>
      <c r="P605" s="3">
        <v>334.1</v>
      </c>
      <c r="Q605" s="3">
        <v>645.20000000000005</v>
      </c>
      <c r="R605" s="3">
        <v>956.3</v>
      </c>
      <c r="S605" s="3">
        <v>1267.4000000000001</v>
      </c>
      <c r="T605" s="3">
        <v>1578.5</v>
      </c>
      <c r="U605" s="3">
        <v>1889.6</v>
      </c>
      <c r="V605" t="s">
        <v>1321</v>
      </c>
      <c r="W605" t="s">
        <v>2</v>
      </c>
      <c r="X605" t="s">
        <v>1</v>
      </c>
      <c r="Y605" t="s">
        <v>1</v>
      </c>
      <c r="Z605" t="s">
        <v>0</v>
      </c>
      <c r="AA605">
        <v>414.79999989629982</v>
      </c>
      <c r="AB605" t="s">
        <v>6717</v>
      </c>
      <c r="AC605" s="4">
        <v>12829349.196792657</v>
      </c>
      <c r="AD605" s="5" t="s">
        <v>6682</v>
      </c>
      <c r="AE605" s="6">
        <v>5.75</v>
      </c>
    </row>
    <row r="606" spans="1:31" x14ac:dyDescent="0.25">
      <c r="A606">
        <v>132693</v>
      </c>
      <c r="B606" t="s">
        <v>228</v>
      </c>
      <c r="D606">
        <v>1</v>
      </c>
      <c r="E606" t="s">
        <v>3272</v>
      </c>
      <c r="F606" t="s">
        <v>3271</v>
      </c>
      <c r="G606" t="s">
        <v>3270</v>
      </c>
      <c r="H606" t="s">
        <v>3269</v>
      </c>
      <c r="I606" t="s">
        <v>3268</v>
      </c>
      <c r="J606">
        <v>15931</v>
      </c>
      <c r="K606" t="s">
        <v>7</v>
      </c>
      <c r="L606" t="s">
        <v>6</v>
      </c>
      <c r="M606" t="s">
        <v>5</v>
      </c>
      <c r="N606" t="s">
        <v>3267</v>
      </c>
      <c r="O606" t="s">
        <v>0</v>
      </c>
      <c r="P606" s="3">
        <v>352</v>
      </c>
      <c r="Q606" s="3">
        <v>664</v>
      </c>
      <c r="R606" s="3">
        <v>976</v>
      </c>
      <c r="S606" s="3">
        <v>1288</v>
      </c>
      <c r="T606" s="3">
        <v>1600</v>
      </c>
      <c r="U606" s="3">
        <v>1912</v>
      </c>
      <c r="V606" t="s">
        <v>30</v>
      </c>
      <c r="W606" t="s">
        <v>2</v>
      </c>
      <c r="X606" t="s">
        <v>1</v>
      </c>
      <c r="Y606" t="s">
        <v>1</v>
      </c>
      <c r="Z606" t="s">
        <v>3266</v>
      </c>
      <c r="AA606">
        <v>312</v>
      </c>
      <c r="AB606" t="s">
        <v>6717</v>
      </c>
      <c r="AC606" s="4">
        <v>4970472</v>
      </c>
      <c r="AD606" s="5" t="s">
        <v>6682</v>
      </c>
      <c r="AE606" s="6">
        <v>10</v>
      </c>
    </row>
    <row r="607" spans="1:31" x14ac:dyDescent="0.25">
      <c r="A607">
        <v>154697</v>
      </c>
      <c r="B607" t="s">
        <v>2648</v>
      </c>
      <c r="D607">
        <v>4</v>
      </c>
      <c r="E607" t="s">
        <v>2707</v>
      </c>
      <c r="F607" t="s">
        <v>2706</v>
      </c>
      <c r="G607" t="s">
        <v>2705</v>
      </c>
      <c r="H607" t="s">
        <v>2704</v>
      </c>
      <c r="I607" t="s">
        <v>2703</v>
      </c>
      <c r="J607">
        <v>5292</v>
      </c>
      <c r="K607" t="s">
        <v>7</v>
      </c>
      <c r="L607" t="s">
        <v>6</v>
      </c>
      <c r="M607" t="s">
        <v>5</v>
      </c>
      <c r="N607" t="s">
        <v>2702</v>
      </c>
      <c r="O607" t="s">
        <v>0</v>
      </c>
      <c r="P607" s="3">
        <v>312</v>
      </c>
      <c r="Q607" s="3">
        <v>624</v>
      </c>
      <c r="R607" s="3">
        <v>936</v>
      </c>
      <c r="S607" s="3">
        <v>1248</v>
      </c>
      <c r="T607" s="3">
        <v>1560</v>
      </c>
      <c r="U607" s="3">
        <v>1872</v>
      </c>
      <c r="V607" t="s">
        <v>29</v>
      </c>
      <c r="W607" t="s">
        <v>2</v>
      </c>
      <c r="X607" t="s">
        <v>1</v>
      </c>
      <c r="Y607" t="s">
        <v>1</v>
      </c>
      <c r="Z607" t="s">
        <v>0</v>
      </c>
      <c r="AA607">
        <v>312</v>
      </c>
      <c r="AB607" t="s">
        <v>6717</v>
      </c>
      <c r="AC607" s="4">
        <v>1651104</v>
      </c>
      <c r="AD607" s="5" t="s">
        <v>6682</v>
      </c>
      <c r="AE607" s="6">
        <v>0</v>
      </c>
    </row>
    <row r="608" spans="1:31" x14ac:dyDescent="0.25">
      <c r="A608">
        <v>209940</v>
      </c>
      <c r="B608" t="s">
        <v>1314</v>
      </c>
      <c r="D608">
        <v>4</v>
      </c>
      <c r="E608" t="s">
        <v>5617</v>
      </c>
      <c r="F608" t="s">
        <v>5618</v>
      </c>
      <c r="G608" t="s">
        <v>5619</v>
      </c>
      <c r="H608" t="s">
        <v>5620</v>
      </c>
      <c r="I608" t="s">
        <v>5621</v>
      </c>
      <c r="J608">
        <v>5099</v>
      </c>
      <c r="K608" t="s">
        <v>88</v>
      </c>
      <c r="L608" t="s">
        <v>6</v>
      </c>
      <c r="M608" t="s">
        <v>5</v>
      </c>
      <c r="N608" t="s">
        <v>5622</v>
      </c>
      <c r="O608" t="s">
        <v>0</v>
      </c>
      <c r="P608" s="3">
        <v>372</v>
      </c>
      <c r="Q608" s="3">
        <v>724</v>
      </c>
      <c r="R608" s="3">
        <v>1036</v>
      </c>
      <c r="S608" s="3">
        <v>1388</v>
      </c>
      <c r="T608" s="3">
        <v>1700</v>
      </c>
      <c r="U608" s="3">
        <v>2012</v>
      </c>
      <c r="V608" t="s">
        <v>46</v>
      </c>
      <c r="W608" t="s">
        <v>866</v>
      </c>
      <c r="X608" t="s">
        <v>1</v>
      </c>
      <c r="Y608" t="s">
        <v>1</v>
      </c>
      <c r="Z608" t="s">
        <v>0</v>
      </c>
      <c r="AA608">
        <v>415.99999989599996</v>
      </c>
      <c r="AB608" t="s">
        <v>6717</v>
      </c>
      <c r="AC608" s="4">
        <v>2121183.999469704</v>
      </c>
      <c r="AD608" s="5" t="s">
        <v>6682</v>
      </c>
      <c r="AE608" s="6">
        <v>35</v>
      </c>
    </row>
    <row r="609" spans="1:31" x14ac:dyDescent="0.25">
      <c r="A609">
        <v>137209</v>
      </c>
      <c r="B609" t="s">
        <v>228</v>
      </c>
      <c r="D609">
        <v>1</v>
      </c>
      <c r="E609" t="s">
        <v>3134</v>
      </c>
      <c r="F609" t="s">
        <v>3133</v>
      </c>
      <c r="G609" t="s">
        <v>3132</v>
      </c>
      <c r="H609" t="s">
        <v>3131</v>
      </c>
      <c r="I609" t="s">
        <v>3130</v>
      </c>
      <c r="J609">
        <v>18399</v>
      </c>
      <c r="K609" t="s">
        <v>7</v>
      </c>
      <c r="L609" t="s">
        <v>6</v>
      </c>
      <c r="M609" t="s">
        <v>5</v>
      </c>
      <c r="N609" t="s">
        <v>3129</v>
      </c>
      <c r="O609" t="s">
        <v>0</v>
      </c>
      <c r="P609" s="3">
        <v>313.14</v>
      </c>
      <c r="Q609" s="3">
        <v>626.28</v>
      </c>
      <c r="R609" s="3">
        <v>939.42</v>
      </c>
      <c r="S609" s="3">
        <v>1252.56</v>
      </c>
      <c r="T609" s="3">
        <v>1565.7</v>
      </c>
      <c r="U609" s="3">
        <v>1878.84</v>
      </c>
      <c r="V609" t="s">
        <v>46</v>
      </c>
      <c r="W609" t="s">
        <v>2</v>
      </c>
      <c r="X609" t="s">
        <v>1</v>
      </c>
      <c r="Y609" t="s">
        <v>1</v>
      </c>
      <c r="Z609" t="s">
        <v>0</v>
      </c>
      <c r="AA609">
        <v>313.1400000000001</v>
      </c>
      <c r="AB609" t="s">
        <v>6717</v>
      </c>
      <c r="AC609" s="4">
        <v>5761462.8600000022</v>
      </c>
      <c r="AD609" s="5" t="s">
        <v>6682</v>
      </c>
      <c r="AE609" s="6">
        <v>0</v>
      </c>
    </row>
    <row r="610" spans="1:31" x14ac:dyDescent="0.25">
      <c r="A610">
        <v>134495</v>
      </c>
      <c r="B610" t="s">
        <v>228</v>
      </c>
      <c r="D610">
        <v>4</v>
      </c>
      <c r="E610" t="s">
        <v>3205</v>
      </c>
      <c r="F610" t="s">
        <v>3116</v>
      </c>
      <c r="G610" t="s">
        <v>3204</v>
      </c>
      <c r="H610" t="s">
        <v>3203</v>
      </c>
      <c r="I610" t="s">
        <v>3202</v>
      </c>
      <c r="J610">
        <v>27298</v>
      </c>
      <c r="K610" t="s">
        <v>7</v>
      </c>
      <c r="L610" t="s">
        <v>6</v>
      </c>
      <c r="M610" t="s">
        <v>5</v>
      </c>
      <c r="N610" t="s">
        <v>3201</v>
      </c>
      <c r="O610" t="s">
        <v>3200</v>
      </c>
      <c r="P610" s="3">
        <v>313.17</v>
      </c>
      <c r="Q610" s="3">
        <v>626.34</v>
      </c>
      <c r="R610" s="3">
        <v>939.51</v>
      </c>
      <c r="S610" s="3">
        <v>1252.68</v>
      </c>
      <c r="T610" s="3">
        <v>1565.85</v>
      </c>
      <c r="U610" s="3">
        <v>1879.02</v>
      </c>
      <c r="V610" t="s">
        <v>46</v>
      </c>
      <c r="W610" t="s">
        <v>2</v>
      </c>
      <c r="X610" t="s">
        <v>1</v>
      </c>
      <c r="Y610" t="s">
        <v>1</v>
      </c>
      <c r="Z610" t="s">
        <v>0</v>
      </c>
      <c r="AA610">
        <v>313.16999999999985</v>
      </c>
      <c r="AB610" t="s">
        <v>6717</v>
      </c>
      <c r="AC610" s="4">
        <v>8548914.6599999964</v>
      </c>
      <c r="AD610" s="5" t="s">
        <v>6682</v>
      </c>
      <c r="AE610" s="6">
        <v>2.2737367544323206E-13</v>
      </c>
    </row>
    <row r="611" spans="1:31" x14ac:dyDescent="0.25">
      <c r="A611">
        <v>209038</v>
      </c>
      <c r="B611" t="s">
        <v>1314</v>
      </c>
      <c r="D611">
        <v>4</v>
      </c>
      <c r="E611" t="s">
        <v>5587</v>
      </c>
      <c r="F611" t="s">
        <v>1334</v>
      </c>
      <c r="G611" t="s">
        <v>5588</v>
      </c>
      <c r="H611" t="s">
        <v>5589</v>
      </c>
      <c r="I611" t="s">
        <v>5590</v>
      </c>
      <c r="J611">
        <v>9236</v>
      </c>
      <c r="K611" t="s">
        <v>88</v>
      </c>
      <c r="L611" t="s">
        <v>6</v>
      </c>
      <c r="M611" t="s">
        <v>5</v>
      </c>
      <c r="N611" t="s">
        <v>5591</v>
      </c>
      <c r="O611" t="s">
        <v>5592</v>
      </c>
      <c r="P611" s="3">
        <v>408.5</v>
      </c>
      <c r="Q611" s="3">
        <v>722</v>
      </c>
      <c r="R611" s="3">
        <v>1035.5</v>
      </c>
      <c r="S611" s="3">
        <v>1349</v>
      </c>
      <c r="T611" s="3">
        <v>1662.5</v>
      </c>
      <c r="U611" s="3">
        <v>1976</v>
      </c>
      <c r="V611" t="s">
        <v>46</v>
      </c>
      <c r="W611" t="s">
        <v>866</v>
      </c>
      <c r="X611" t="s">
        <v>1</v>
      </c>
      <c r="Y611" t="s">
        <v>1</v>
      </c>
      <c r="Z611" t="s">
        <v>0</v>
      </c>
      <c r="AA611">
        <v>417.99999989549997</v>
      </c>
      <c r="AB611" t="s">
        <v>6717</v>
      </c>
      <c r="AC611" s="4">
        <v>3860647.9990348378</v>
      </c>
      <c r="AD611" s="5" t="s">
        <v>6682</v>
      </c>
      <c r="AE611" s="6">
        <v>23.75</v>
      </c>
    </row>
    <row r="612" spans="1:31" x14ac:dyDescent="0.25">
      <c r="A612">
        <v>209250</v>
      </c>
      <c r="B612" t="s">
        <v>1314</v>
      </c>
      <c r="C612" t="s">
        <v>5599</v>
      </c>
      <c r="D612">
        <v>4</v>
      </c>
      <c r="E612" t="s">
        <v>5600</v>
      </c>
      <c r="F612" t="s">
        <v>5601</v>
      </c>
      <c r="G612" t="s">
        <v>5602</v>
      </c>
      <c r="H612" t="s">
        <v>5603</v>
      </c>
      <c r="I612" t="s">
        <v>5604</v>
      </c>
      <c r="J612">
        <v>9276</v>
      </c>
      <c r="K612" t="s">
        <v>88</v>
      </c>
      <c r="L612" t="s">
        <v>6</v>
      </c>
      <c r="M612" t="s">
        <v>5</v>
      </c>
      <c r="N612" t="s">
        <v>5605</v>
      </c>
      <c r="O612" t="s">
        <v>0</v>
      </c>
      <c r="P612" s="3">
        <v>313.5</v>
      </c>
      <c r="Q612" s="3">
        <v>627</v>
      </c>
      <c r="R612" s="3">
        <v>940.5</v>
      </c>
      <c r="S612" s="3">
        <v>1254</v>
      </c>
      <c r="T612" s="3">
        <v>1567.5</v>
      </c>
      <c r="U612" s="3">
        <v>1855.5</v>
      </c>
      <c r="V612" t="s">
        <v>30</v>
      </c>
      <c r="W612" t="s">
        <v>866</v>
      </c>
      <c r="X612" t="s">
        <v>39</v>
      </c>
      <c r="Y612" t="s">
        <v>39</v>
      </c>
      <c r="Z612" t="s">
        <v>0</v>
      </c>
      <c r="AA612">
        <v>417.99999989549997</v>
      </c>
      <c r="AB612" t="s">
        <v>6717</v>
      </c>
      <c r="AC612" s="4">
        <v>3877367.9990306576</v>
      </c>
      <c r="AD612" s="5" t="s">
        <v>6682</v>
      </c>
      <c r="AE612" s="6">
        <v>0</v>
      </c>
    </row>
    <row r="613" spans="1:31" x14ac:dyDescent="0.25">
      <c r="A613">
        <v>202356</v>
      </c>
      <c r="B613" t="s">
        <v>1406</v>
      </c>
      <c r="D613">
        <v>4</v>
      </c>
      <c r="E613" t="s">
        <v>5473</v>
      </c>
      <c r="F613" t="s">
        <v>1471</v>
      </c>
      <c r="G613" t="s">
        <v>5474</v>
      </c>
      <c r="J613">
        <v>27084</v>
      </c>
      <c r="K613" t="s">
        <v>7</v>
      </c>
      <c r="L613" t="s">
        <v>6</v>
      </c>
      <c r="M613" t="s">
        <v>5</v>
      </c>
      <c r="N613" t="s">
        <v>5475</v>
      </c>
      <c r="O613" t="s">
        <v>0</v>
      </c>
      <c r="P613" s="3">
        <v>428.16</v>
      </c>
      <c r="Q613" s="3">
        <v>677.24</v>
      </c>
      <c r="R613" s="3">
        <v>990.86</v>
      </c>
      <c r="S613" s="3">
        <v>1324.48</v>
      </c>
      <c r="T613" s="3">
        <v>1638.1</v>
      </c>
      <c r="U613" s="3">
        <v>1951.72</v>
      </c>
      <c r="V613" t="s">
        <v>46</v>
      </c>
      <c r="W613" t="s">
        <v>866</v>
      </c>
      <c r="X613" t="s">
        <v>1</v>
      </c>
      <c r="Y613" t="s">
        <v>1</v>
      </c>
      <c r="Z613" t="s">
        <v>0</v>
      </c>
      <c r="AA613">
        <v>313.61999999999989</v>
      </c>
      <c r="AB613" t="s">
        <v>6717</v>
      </c>
      <c r="AC613" s="4">
        <v>8494084.0799999963</v>
      </c>
      <c r="AD613" s="5" t="s">
        <v>6682</v>
      </c>
      <c r="AE613" s="6">
        <v>17.500000000000227</v>
      </c>
    </row>
    <row r="614" spans="1:31" x14ac:dyDescent="0.25">
      <c r="A614">
        <v>133702</v>
      </c>
      <c r="B614" t="s">
        <v>228</v>
      </c>
      <c r="D614">
        <v>1</v>
      </c>
      <c r="E614" t="s">
        <v>3224</v>
      </c>
      <c r="F614" t="s">
        <v>3171</v>
      </c>
      <c r="G614" t="s">
        <v>3223</v>
      </c>
      <c r="H614" t="s">
        <v>3222</v>
      </c>
      <c r="I614" t="s">
        <v>3221</v>
      </c>
      <c r="J614">
        <v>25514</v>
      </c>
      <c r="K614" t="s">
        <v>7</v>
      </c>
      <c r="L614" t="s">
        <v>6</v>
      </c>
      <c r="M614" t="s">
        <v>5</v>
      </c>
      <c r="N614" t="s">
        <v>3220</v>
      </c>
      <c r="O614" t="s">
        <v>0</v>
      </c>
      <c r="P614" s="3">
        <v>314.64</v>
      </c>
      <c r="Q614" s="3">
        <v>629.28</v>
      </c>
      <c r="R614" s="3">
        <v>943.92</v>
      </c>
      <c r="S614" s="3">
        <v>1258.56</v>
      </c>
      <c r="T614" s="3">
        <v>1573.2</v>
      </c>
      <c r="U614" s="3">
        <v>1887.84</v>
      </c>
      <c r="V614" t="s">
        <v>3219</v>
      </c>
      <c r="W614" t="s">
        <v>2</v>
      </c>
      <c r="X614" t="s">
        <v>1</v>
      </c>
      <c r="Y614" t="s">
        <v>1</v>
      </c>
      <c r="Z614" t="s">
        <v>3218</v>
      </c>
      <c r="AA614">
        <v>314.6400000000001</v>
      </c>
      <c r="AB614" t="s">
        <v>6717</v>
      </c>
      <c r="AC614" s="4">
        <v>8027724.9600000028</v>
      </c>
      <c r="AD614" s="5" t="s">
        <v>6682</v>
      </c>
      <c r="AE614" s="6">
        <v>0</v>
      </c>
    </row>
    <row r="615" spans="1:31" x14ac:dyDescent="0.25">
      <c r="A615">
        <v>188030</v>
      </c>
      <c r="B615" t="s">
        <v>1845</v>
      </c>
      <c r="C615" t="s">
        <v>1859</v>
      </c>
      <c r="D615">
        <v>1</v>
      </c>
      <c r="E615" t="s">
        <v>4764</v>
      </c>
      <c r="F615" t="s">
        <v>1857</v>
      </c>
      <c r="G615" t="s">
        <v>4765</v>
      </c>
      <c r="H615" t="s">
        <v>4766</v>
      </c>
      <c r="I615" t="s">
        <v>4767</v>
      </c>
      <c r="J615">
        <v>12784</v>
      </c>
      <c r="K615" t="s">
        <v>7</v>
      </c>
      <c r="L615" t="s">
        <v>6</v>
      </c>
      <c r="M615" t="s">
        <v>5</v>
      </c>
      <c r="N615" t="s">
        <v>4768</v>
      </c>
      <c r="O615" t="s">
        <v>0</v>
      </c>
      <c r="P615" s="3">
        <v>761.7</v>
      </c>
      <c r="Q615" s="3">
        <v>1523.4</v>
      </c>
      <c r="R615" s="3">
        <v>2285.1</v>
      </c>
      <c r="S615" s="3">
        <v>3046.8</v>
      </c>
      <c r="T615" s="3">
        <v>3364.5</v>
      </c>
      <c r="U615" s="3">
        <v>3364.5</v>
      </c>
      <c r="V615" t="s">
        <v>46</v>
      </c>
      <c r="W615" t="s">
        <v>15</v>
      </c>
      <c r="X615">
        <v>15</v>
      </c>
      <c r="Y615" t="s">
        <v>1</v>
      </c>
      <c r="Z615" t="s">
        <v>0</v>
      </c>
      <c r="AA615">
        <v>317.69999999999982</v>
      </c>
      <c r="AB615" t="s">
        <v>6717</v>
      </c>
      <c r="AC615" s="4">
        <v>4061476.7999999975</v>
      </c>
      <c r="AD615" s="5" t="s">
        <v>6682</v>
      </c>
      <c r="AE615" s="6">
        <v>444</v>
      </c>
    </row>
    <row r="616" spans="1:31" x14ac:dyDescent="0.25">
      <c r="A616">
        <v>179308</v>
      </c>
      <c r="B616" t="s">
        <v>2044</v>
      </c>
      <c r="C616" t="s">
        <v>2050</v>
      </c>
      <c r="D616">
        <v>4</v>
      </c>
      <c r="E616" t="s">
        <v>2049</v>
      </c>
      <c r="F616" t="s">
        <v>2042</v>
      </c>
      <c r="G616" t="s">
        <v>2048</v>
      </c>
      <c r="H616" t="s">
        <v>2047</v>
      </c>
      <c r="I616" t="s">
        <v>2046</v>
      </c>
      <c r="J616">
        <v>21218</v>
      </c>
      <c r="K616" t="s">
        <v>7</v>
      </c>
      <c r="L616" t="s">
        <v>6</v>
      </c>
      <c r="M616" t="s">
        <v>5</v>
      </c>
      <c r="N616" t="s">
        <v>2045</v>
      </c>
      <c r="O616" t="s">
        <v>0</v>
      </c>
      <c r="P616" s="3">
        <v>337</v>
      </c>
      <c r="Q616" s="3">
        <v>655</v>
      </c>
      <c r="R616" s="3">
        <v>973</v>
      </c>
      <c r="S616" s="3">
        <v>1291</v>
      </c>
      <c r="T616" s="3">
        <v>1609</v>
      </c>
      <c r="U616" s="3">
        <v>1927</v>
      </c>
      <c r="V616" t="s">
        <v>46</v>
      </c>
      <c r="W616" t="s">
        <v>2</v>
      </c>
      <c r="X616" t="s">
        <v>1</v>
      </c>
      <c r="Y616" t="s">
        <v>1</v>
      </c>
      <c r="Z616" t="s">
        <v>0</v>
      </c>
      <c r="AA616">
        <v>318</v>
      </c>
      <c r="AB616" t="s">
        <v>6717</v>
      </c>
      <c r="AC616" s="4">
        <v>6747324</v>
      </c>
      <c r="AD616" s="5" t="s">
        <v>6682</v>
      </c>
      <c r="AE616" s="6">
        <v>4.75</v>
      </c>
    </row>
    <row r="617" spans="1:31" x14ac:dyDescent="0.25">
      <c r="A617">
        <v>236753</v>
      </c>
      <c r="B617" t="s">
        <v>444</v>
      </c>
      <c r="C617" t="s">
        <v>464</v>
      </c>
      <c r="D617">
        <v>4</v>
      </c>
      <c r="E617" t="s">
        <v>463</v>
      </c>
      <c r="F617" t="s">
        <v>462</v>
      </c>
      <c r="G617" t="s">
        <v>461</v>
      </c>
      <c r="H617" t="s">
        <v>460</v>
      </c>
      <c r="I617" t="s">
        <v>459</v>
      </c>
      <c r="J617">
        <v>7189</v>
      </c>
      <c r="K617" t="s">
        <v>88</v>
      </c>
      <c r="L617" t="s">
        <v>6</v>
      </c>
      <c r="M617" t="s">
        <v>5</v>
      </c>
      <c r="N617" t="s">
        <v>458</v>
      </c>
      <c r="O617" t="s">
        <v>0</v>
      </c>
      <c r="P617" s="3">
        <v>347.73</v>
      </c>
      <c r="Q617" s="3">
        <v>680.46</v>
      </c>
      <c r="R617" s="3">
        <v>1013.19</v>
      </c>
      <c r="S617" s="3">
        <v>1336.42</v>
      </c>
      <c r="T617" s="3">
        <v>1654.9</v>
      </c>
      <c r="U617" s="3">
        <v>1971.88</v>
      </c>
      <c r="V617" t="s">
        <v>46</v>
      </c>
      <c r="W617" t="s">
        <v>2</v>
      </c>
      <c r="X617" t="s">
        <v>1</v>
      </c>
      <c r="Y617" t="s">
        <v>1</v>
      </c>
      <c r="Z617" t="s">
        <v>0</v>
      </c>
      <c r="AA617">
        <v>424.63999989384001</v>
      </c>
      <c r="AB617" t="s">
        <v>6717</v>
      </c>
      <c r="AC617" s="4">
        <v>3052736.959236816</v>
      </c>
      <c r="AD617" s="5" t="s">
        <v>6682</v>
      </c>
      <c r="AE617" s="6">
        <v>15.625000000000227</v>
      </c>
    </row>
    <row r="618" spans="1:31" x14ac:dyDescent="0.25">
      <c r="A618">
        <v>154642</v>
      </c>
      <c r="B618" t="s">
        <v>2648</v>
      </c>
      <c r="D618">
        <v>4</v>
      </c>
      <c r="E618" t="s">
        <v>2712</v>
      </c>
      <c r="F618" t="s">
        <v>2711</v>
      </c>
      <c r="G618" t="s">
        <v>2710</v>
      </c>
      <c r="H618" t="s">
        <v>2710</v>
      </c>
      <c r="I618" t="s">
        <v>2710</v>
      </c>
      <c r="J618">
        <v>2628</v>
      </c>
      <c r="K618" t="s">
        <v>7</v>
      </c>
      <c r="L618" t="s">
        <v>20</v>
      </c>
      <c r="M618" t="s">
        <v>5</v>
      </c>
      <c r="N618" t="s">
        <v>2709</v>
      </c>
      <c r="O618" t="s">
        <v>0</v>
      </c>
      <c r="P618" s="3">
        <v>285</v>
      </c>
      <c r="Q618" s="3">
        <v>570</v>
      </c>
      <c r="R618" s="3">
        <v>855</v>
      </c>
      <c r="S618" s="3">
        <v>1140</v>
      </c>
      <c r="T618" s="3">
        <v>1460</v>
      </c>
      <c r="U618" s="3">
        <v>1710</v>
      </c>
      <c r="V618" t="s">
        <v>46</v>
      </c>
      <c r="W618" t="s">
        <v>2</v>
      </c>
      <c r="X618" t="s">
        <v>1</v>
      </c>
      <c r="Y618" t="s">
        <v>1</v>
      </c>
      <c r="Z618" t="s">
        <v>2708</v>
      </c>
      <c r="AA618">
        <v>320</v>
      </c>
      <c r="AB618" t="s">
        <v>6717</v>
      </c>
      <c r="AC618" s="4">
        <v>840960</v>
      </c>
      <c r="AD618" s="5" t="s">
        <v>6682</v>
      </c>
      <c r="AE618" s="6">
        <v>0</v>
      </c>
    </row>
    <row r="619" spans="1:31" x14ac:dyDescent="0.25">
      <c r="A619">
        <v>137096</v>
      </c>
      <c r="B619" t="s">
        <v>228</v>
      </c>
      <c r="D619">
        <v>1</v>
      </c>
      <c r="E619" t="s">
        <v>3140</v>
      </c>
      <c r="F619" t="s">
        <v>996</v>
      </c>
      <c r="G619" t="s">
        <v>3139</v>
      </c>
      <c r="H619" t="s">
        <v>3138</v>
      </c>
      <c r="I619" t="s">
        <v>3137</v>
      </c>
      <c r="J619">
        <v>15055</v>
      </c>
      <c r="K619" t="s">
        <v>7</v>
      </c>
      <c r="L619" t="s">
        <v>6</v>
      </c>
      <c r="M619" t="s">
        <v>5</v>
      </c>
      <c r="N619" t="s">
        <v>3136</v>
      </c>
      <c r="O619" t="s">
        <v>0</v>
      </c>
      <c r="P619" s="3">
        <v>320.31</v>
      </c>
      <c r="Q619" s="3">
        <v>640.62</v>
      </c>
      <c r="R619" s="3">
        <v>960.93</v>
      </c>
      <c r="S619" s="3">
        <v>1281.24</v>
      </c>
      <c r="T619" s="3">
        <v>1601.55</v>
      </c>
      <c r="U619" s="3">
        <v>1921.86</v>
      </c>
      <c r="V619" t="s">
        <v>1454</v>
      </c>
      <c r="W619" t="s">
        <v>2</v>
      </c>
      <c r="X619" t="s">
        <v>1</v>
      </c>
      <c r="Y619" t="s">
        <v>1</v>
      </c>
      <c r="Z619" t="s">
        <v>3135</v>
      </c>
      <c r="AA619">
        <v>320.30999999999995</v>
      </c>
      <c r="AB619" t="s">
        <v>6717</v>
      </c>
      <c r="AC619" s="4">
        <v>4822267.0499999989</v>
      </c>
      <c r="AD619" s="5" t="s">
        <v>6682</v>
      </c>
      <c r="AE619" s="6">
        <v>0</v>
      </c>
    </row>
    <row r="620" spans="1:31" x14ac:dyDescent="0.25">
      <c r="A620">
        <v>209074</v>
      </c>
      <c r="B620" t="s">
        <v>1314</v>
      </c>
      <c r="D620">
        <v>4</v>
      </c>
      <c r="E620" t="s">
        <v>1342</v>
      </c>
      <c r="F620" t="s">
        <v>1341</v>
      </c>
      <c r="G620" t="s">
        <v>1340</v>
      </c>
      <c r="H620" t="s">
        <v>1339</v>
      </c>
      <c r="I620" t="s">
        <v>1338</v>
      </c>
      <c r="J620">
        <v>5314</v>
      </c>
      <c r="K620" t="s">
        <v>88</v>
      </c>
      <c r="L620" t="s">
        <v>6</v>
      </c>
      <c r="M620" t="s">
        <v>5</v>
      </c>
      <c r="N620" t="s">
        <v>1337</v>
      </c>
      <c r="O620" t="s">
        <v>0</v>
      </c>
      <c r="P620" s="3">
        <v>324.73</v>
      </c>
      <c r="Q620" s="3">
        <v>649.46</v>
      </c>
      <c r="R620" s="3">
        <v>969.89</v>
      </c>
      <c r="S620" s="3">
        <v>1290.32</v>
      </c>
      <c r="T620" s="3">
        <v>1610.75</v>
      </c>
      <c r="U620" s="3">
        <v>1931.18</v>
      </c>
      <c r="V620" t="s">
        <v>46</v>
      </c>
      <c r="W620" t="s">
        <v>2</v>
      </c>
      <c r="X620" t="s">
        <v>0</v>
      </c>
      <c r="Y620" t="s">
        <v>0</v>
      </c>
      <c r="Z620" t="s">
        <v>1336</v>
      </c>
      <c r="AA620">
        <v>427.23999989319003</v>
      </c>
      <c r="AB620" t="s">
        <v>6717</v>
      </c>
      <c r="AC620" s="4">
        <v>2270353.3594324118</v>
      </c>
      <c r="AD620" s="5" t="s">
        <v>6682</v>
      </c>
      <c r="AE620" s="6">
        <v>2.1499999999998636</v>
      </c>
    </row>
    <row r="621" spans="1:31" x14ac:dyDescent="0.25">
      <c r="A621">
        <v>132851</v>
      </c>
      <c r="B621" t="s">
        <v>228</v>
      </c>
      <c r="D621">
        <v>1</v>
      </c>
      <c r="E621" t="s">
        <v>3259</v>
      </c>
      <c r="F621" t="s">
        <v>3110</v>
      </c>
      <c r="G621" t="s">
        <v>3258</v>
      </c>
      <c r="H621" t="s">
        <v>3257</v>
      </c>
      <c r="I621" t="s">
        <v>3256</v>
      </c>
      <c r="J621">
        <v>7931</v>
      </c>
      <c r="K621" t="s">
        <v>7</v>
      </c>
      <c r="L621" t="s">
        <v>6</v>
      </c>
      <c r="M621" t="s">
        <v>5</v>
      </c>
      <c r="N621" t="s">
        <v>3255</v>
      </c>
      <c r="O621" t="s">
        <v>0</v>
      </c>
      <c r="P621" s="3">
        <v>321.3</v>
      </c>
      <c r="Q621" s="3">
        <v>642.6</v>
      </c>
      <c r="R621" s="3">
        <v>963.9</v>
      </c>
      <c r="S621" s="3">
        <v>1285.2</v>
      </c>
      <c r="T621" s="3">
        <v>1606.5</v>
      </c>
      <c r="U621" s="3">
        <v>1927.8</v>
      </c>
      <c r="V621" t="s">
        <v>465</v>
      </c>
      <c r="W621" t="s">
        <v>2</v>
      </c>
      <c r="X621" t="s">
        <v>1</v>
      </c>
      <c r="Y621" t="s">
        <v>1</v>
      </c>
      <c r="Z621" t="s">
        <v>0</v>
      </c>
      <c r="AA621">
        <v>321.29999999999995</v>
      </c>
      <c r="AB621" t="s">
        <v>6717</v>
      </c>
      <c r="AC621" s="4">
        <v>2548230.2999999998</v>
      </c>
      <c r="AD621" s="5" t="s">
        <v>6682</v>
      </c>
      <c r="AE621" s="6">
        <v>0</v>
      </c>
    </row>
    <row r="622" spans="1:31" x14ac:dyDescent="0.25">
      <c r="A622">
        <v>155292</v>
      </c>
      <c r="B622" t="s">
        <v>2648</v>
      </c>
      <c r="D622">
        <v>4</v>
      </c>
      <c r="E622" t="s">
        <v>2688</v>
      </c>
      <c r="F622" t="s">
        <v>2097</v>
      </c>
      <c r="G622" t="s">
        <v>2687</v>
      </c>
      <c r="H622" t="s">
        <v>2686</v>
      </c>
      <c r="I622" t="s">
        <v>2685</v>
      </c>
      <c r="J622">
        <v>6198</v>
      </c>
      <c r="K622" t="s">
        <v>7</v>
      </c>
      <c r="L622" t="s">
        <v>6</v>
      </c>
      <c r="M622" t="s">
        <v>5</v>
      </c>
      <c r="N622" t="s">
        <v>2684</v>
      </c>
      <c r="O622" t="s">
        <v>0</v>
      </c>
      <c r="P622" s="3">
        <v>324</v>
      </c>
      <c r="Q622" s="3">
        <v>648</v>
      </c>
      <c r="R622" s="3">
        <v>972</v>
      </c>
      <c r="S622" s="3">
        <v>1296</v>
      </c>
      <c r="T622" s="3">
        <v>1620</v>
      </c>
      <c r="U622" s="3">
        <v>1944</v>
      </c>
      <c r="V622" t="s">
        <v>46</v>
      </c>
      <c r="W622" t="s">
        <v>2</v>
      </c>
      <c r="X622" t="s">
        <v>635</v>
      </c>
      <c r="Y622" t="s">
        <v>635</v>
      </c>
      <c r="Z622" t="s">
        <v>0</v>
      </c>
      <c r="AA622">
        <v>324</v>
      </c>
      <c r="AB622" t="s">
        <v>6717</v>
      </c>
      <c r="AC622" s="4">
        <v>2008152</v>
      </c>
      <c r="AD622" s="5" t="s">
        <v>6682</v>
      </c>
      <c r="AE622" s="6">
        <v>0</v>
      </c>
    </row>
    <row r="623" spans="1:31" x14ac:dyDescent="0.25">
      <c r="A623">
        <v>262031</v>
      </c>
      <c r="B623" t="s">
        <v>2044</v>
      </c>
      <c r="D623">
        <v>4</v>
      </c>
      <c r="E623" t="s">
        <v>6495</v>
      </c>
      <c r="F623" t="s">
        <v>6496</v>
      </c>
      <c r="G623" t="s">
        <v>6497</v>
      </c>
      <c r="H623" t="s">
        <v>6498</v>
      </c>
      <c r="I623" t="s">
        <v>6499</v>
      </c>
      <c r="J623">
        <v>7153</v>
      </c>
      <c r="K623" t="s">
        <v>7</v>
      </c>
      <c r="L623" t="s">
        <v>6</v>
      </c>
      <c r="M623" t="s">
        <v>5</v>
      </c>
      <c r="N623" t="s">
        <v>6500</v>
      </c>
      <c r="O623" t="s">
        <v>0</v>
      </c>
      <c r="P623" s="3">
        <v>457</v>
      </c>
      <c r="Q623" s="3">
        <v>775</v>
      </c>
      <c r="R623" s="3">
        <v>1084</v>
      </c>
      <c r="S623" s="3">
        <v>1402</v>
      </c>
      <c r="T623" s="3">
        <v>1729</v>
      </c>
      <c r="U623" s="3">
        <v>2047</v>
      </c>
      <c r="V623" t="s">
        <v>46</v>
      </c>
      <c r="W623" t="s">
        <v>866</v>
      </c>
      <c r="X623" t="s">
        <v>1</v>
      </c>
      <c r="Y623" t="s">
        <v>1</v>
      </c>
      <c r="Z623" t="s">
        <v>0</v>
      </c>
      <c r="AA623">
        <v>327</v>
      </c>
      <c r="AB623" t="s">
        <v>6717</v>
      </c>
      <c r="AC623" s="4">
        <v>2339031</v>
      </c>
      <c r="AD623" s="5" t="s">
        <v>6682</v>
      </c>
      <c r="AE623" s="6">
        <v>23.5</v>
      </c>
    </row>
    <row r="624" spans="1:31" x14ac:dyDescent="0.25">
      <c r="A624">
        <v>181491</v>
      </c>
      <c r="B624" t="s">
        <v>1996</v>
      </c>
      <c r="D624">
        <v>4</v>
      </c>
      <c r="E624" t="s">
        <v>4593</v>
      </c>
      <c r="F624" t="s">
        <v>578</v>
      </c>
      <c r="G624" t="s">
        <v>4594</v>
      </c>
      <c r="H624" t="s">
        <v>4594</v>
      </c>
      <c r="I624" t="s">
        <v>4594</v>
      </c>
      <c r="J624">
        <v>5061</v>
      </c>
      <c r="K624" t="s">
        <v>7</v>
      </c>
      <c r="L624" t="s">
        <v>6</v>
      </c>
      <c r="M624" t="s">
        <v>5</v>
      </c>
      <c r="N624" t="s">
        <v>4595</v>
      </c>
      <c r="O624" t="s">
        <v>0</v>
      </c>
      <c r="P624" s="3">
        <v>328.5</v>
      </c>
      <c r="Q624" s="3">
        <v>657</v>
      </c>
      <c r="R624" s="3">
        <v>985.5</v>
      </c>
      <c r="S624" s="3">
        <v>1314</v>
      </c>
      <c r="T624" s="3">
        <v>1642.5</v>
      </c>
      <c r="U624" s="3">
        <v>1971</v>
      </c>
      <c r="V624" t="s">
        <v>46</v>
      </c>
      <c r="W624" t="s">
        <v>866</v>
      </c>
      <c r="X624" t="s">
        <v>1</v>
      </c>
      <c r="Y624" t="s">
        <v>1</v>
      </c>
      <c r="Z624" t="s">
        <v>0</v>
      </c>
      <c r="AA624">
        <v>328.5</v>
      </c>
      <c r="AB624" t="s">
        <v>6717</v>
      </c>
      <c r="AC624" s="4">
        <v>1662538.5</v>
      </c>
      <c r="AD624" s="5" t="s">
        <v>6682</v>
      </c>
      <c r="AE624" s="6">
        <v>0</v>
      </c>
    </row>
    <row r="625" spans="1:31" x14ac:dyDescent="0.25">
      <c r="A625">
        <v>203599</v>
      </c>
      <c r="B625" t="s">
        <v>1406</v>
      </c>
      <c r="D625">
        <v>4</v>
      </c>
      <c r="E625" t="s">
        <v>5507</v>
      </c>
      <c r="F625" t="s">
        <v>5508</v>
      </c>
      <c r="G625" t="s">
        <v>5509</v>
      </c>
      <c r="H625" t="s">
        <v>5510</v>
      </c>
      <c r="I625" t="s">
        <v>5511</v>
      </c>
      <c r="J625">
        <v>8250</v>
      </c>
      <c r="K625" t="s">
        <v>7</v>
      </c>
      <c r="L625" t="s">
        <v>6</v>
      </c>
      <c r="M625" t="s">
        <v>5</v>
      </c>
      <c r="N625" t="s">
        <v>5512</v>
      </c>
      <c r="O625" t="s">
        <v>0</v>
      </c>
      <c r="P625" s="3">
        <v>342.9</v>
      </c>
      <c r="Q625" s="3">
        <v>571.54999999999995</v>
      </c>
      <c r="R625" s="3">
        <v>1000.2</v>
      </c>
      <c r="S625" s="3">
        <v>1328.85</v>
      </c>
      <c r="T625" s="3">
        <v>1657.5</v>
      </c>
      <c r="U625" s="3">
        <v>1986.15</v>
      </c>
      <c r="V625" t="s">
        <v>46</v>
      </c>
      <c r="W625" t="s">
        <v>866</v>
      </c>
      <c r="X625" t="s">
        <v>1</v>
      </c>
      <c r="Y625" t="s">
        <v>1</v>
      </c>
      <c r="Z625" t="s">
        <v>0</v>
      </c>
      <c r="AA625">
        <v>328.65000000000009</v>
      </c>
      <c r="AB625" t="s">
        <v>6717</v>
      </c>
      <c r="AC625" s="4">
        <v>2711362.5000000009</v>
      </c>
      <c r="AD625" s="5" t="s">
        <v>6682</v>
      </c>
      <c r="AE625" s="6">
        <v>3.5625</v>
      </c>
    </row>
    <row r="626" spans="1:31" x14ac:dyDescent="0.25">
      <c r="A626">
        <v>243647</v>
      </c>
      <c r="B626" t="s">
        <v>6469</v>
      </c>
      <c r="D626">
        <v>4</v>
      </c>
      <c r="E626" t="s">
        <v>6470</v>
      </c>
      <c r="F626" t="s">
        <v>6471</v>
      </c>
      <c r="G626" t="s">
        <v>6472</v>
      </c>
      <c r="H626" t="s">
        <v>6473</v>
      </c>
      <c r="I626" t="s">
        <v>6474</v>
      </c>
      <c r="J626">
        <v>604</v>
      </c>
      <c r="K626" t="s">
        <v>7</v>
      </c>
      <c r="L626" t="s">
        <v>6</v>
      </c>
      <c r="M626" t="s">
        <v>5</v>
      </c>
      <c r="N626" t="s">
        <v>6475</v>
      </c>
      <c r="O626" t="s">
        <v>0</v>
      </c>
      <c r="P626" s="3">
        <v>635</v>
      </c>
      <c r="Q626" s="3">
        <v>965</v>
      </c>
      <c r="R626" s="3">
        <v>1295</v>
      </c>
      <c r="S626" s="3">
        <v>1625</v>
      </c>
      <c r="T626" s="3">
        <v>1955</v>
      </c>
      <c r="U626" s="3">
        <v>2285</v>
      </c>
      <c r="V626" t="s">
        <v>46</v>
      </c>
      <c r="W626" t="s">
        <v>866</v>
      </c>
      <c r="X626" t="s">
        <v>1</v>
      </c>
      <c r="Y626" t="s">
        <v>1</v>
      </c>
      <c r="Z626" t="s">
        <v>0</v>
      </c>
      <c r="AA626">
        <v>330</v>
      </c>
      <c r="AB626" t="s">
        <v>6717</v>
      </c>
      <c r="AC626" s="4">
        <v>199320</v>
      </c>
      <c r="AD626" s="5" t="s">
        <v>6682</v>
      </c>
      <c r="AE626" s="6">
        <v>76.25</v>
      </c>
    </row>
    <row r="627" spans="1:31" x14ac:dyDescent="0.25">
      <c r="A627">
        <v>170240</v>
      </c>
      <c r="B627" t="s">
        <v>207</v>
      </c>
      <c r="D627">
        <v>4</v>
      </c>
      <c r="E627" t="s">
        <v>6501</v>
      </c>
      <c r="F627" t="s">
        <v>6502</v>
      </c>
      <c r="G627" t="s">
        <v>6503</v>
      </c>
      <c r="H627" t="s">
        <v>6504</v>
      </c>
      <c r="I627" t="s">
        <v>6505</v>
      </c>
      <c r="J627">
        <v>13790</v>
      </c>
      <c r="K627" t="s">
        <v>7</v>
      </c>
      <c r="L627" t="s">
        <v>6</v>
      </c>
      <c r="M627" t="s">
        <v>5</v>
      </c>
      <c r="N627" t="s">
        <v>6506</v>
      </c>
      <c r="O627" t="s">
        <v>6508</v>
      </c>
      <c r="P627" s="3">
        <v>330</v>
      </c>
      <c r="Q627" s="3">
        <v>660</v>
      </c>
      <c r="R627" s="3">
        <v>990</v>
      </c>
      <c r="S627" s="3">
        <v>1320</v>
      </c>
      <c r="T627" s="3">
        <v>1650</v>
      </c>
      <c r="U627" s="3">
        <v>1980</v>
      </c>
      <c r="V627" t="s">
        <v>46</v>
      </c>
      <c r="W627" t="s">
        <v>866</v>
      </c>
      <c r="X627" t="s">
        <v>1</v>
      </c>
      <c r="Y627" t="s">
        <v>1</v>
      </c>
      <c r="Z627" t="s">
        <v>6507</v>
      </c>
      <c r="AA627">
        <v>330</v>
      </c>
      <c r="AB627" t="s">
        <v>6717</v>
      </c>
      <c r="AC627" s="4">
        <v>4550700</v>
      </c>
      <c r="AD627" s="5" t="s">
        <v>6682</v>
      </c>
      <c r="AE627" s="6">
        <v>0</v>
      </c>
    </row>
    <row r="628" spans="1:31" x14ac:dyDescent="0.25">
      <c r="A628">
        <v>170657</v>
      </c>
      <c r="B628" t="s">
        <v>207</v>
      </c>
      <c r="D628">
        <v>4</v>
      </c>
      <c r="E628" t="s">
        <v>6538</v>
      </c>
      <c r="F628" t="s">
        <v>6539</v>
      </c>
      <c r="G628" t="s">
        <v>6540</v>
      </c>
      <c r="H628" t="s">
        <v>6541</v>
      </c>
      <c r="I628" t="s">
        <v>6542</v>
      </c>
      <c r="J628">
        <v>16031</v>
      </c>
      <c r="K628" t="s">
        <v>7</v>
      </c>
      <c r="L628" t="s">
        <v>6</v>
      </c>
      <c r="M628" t="s">
        <v>5</v>
      </c>
      <c r="N628" t="s">
        <v>6543</v>
      </c>
      <c r="O628" t="s">
        <v>6545</v>
      </c>
      <c r="P628" s="3">
        <v>355</v>
      </c>
      <c r="Q628" s="3">
        <v>685</v>
      </c>
      <c r="R628" s="3">
        <v>1015</v>
      </c>
      <c r="S628" s="3">
        <v>1345</v>
      </c>
      <c r="T628" s="3">
        <v>1675</v>
      </c>
      <c r="U628" s="3">
        <v>2005</v>
      </c>
      <c r="V628" t="s">
        <v>6544</v>
      </c>
      <c r="W628" t="s">
        <v>866</v>
      </c>
      <c r="X628" t="s">
        <v>1</v>
      </c>
      <c r="Y628" t="s">
        <v>1</v>
      </c>
      <c r="Z628" t="s">
        <v>0</v>
      </c>
      <c r="AA628">
        <v>330</v>
      </c>
      <c r="AB628" t="s">
        <v>6717</v>
      </c>
      <c r="AC628" s="4">
        <v>5290230</v>
      </c>
      <c r="AD628" s="5" t="s">
        <v>6682</v>
      </c>
      <c r="AE628" s="6">
        <v>6.25</v>
      </c>
    </row>
    <row r="629" spans="1:31" x14ac:dyDescent="0.25">
      <c r="A629">
        <v>208318</v>
      </c>
      <c r="B629" t="s">
        <v>1314</v>
      </c>
      <c r="D629">
        <v>4</v>
      </c>
      <c r="E629" t="s">
        <v>5575</v>
      </c>
      <c r="F629" t="s">
        <v>5576</v>
      </c>
      <c r="G629" t="s">
        <v>5577</v>
      </c>
      <c r="H629" t="s">
        <v>5578</v>
      </c>
      <c r="I629" t="s">
        <v>5579</v>
      </c>
      <c r="J629">
        <v>6312</v>
      </c>
      <c r="K629" t="s">
        <v>88</v>
      </c>
      <c r="L629" t="s">
        <v>6</v>
      </c>
      <c r="M629" t="s">
        <v>5</v>
      </c>
      <c r="N629" t="s">
        <v>5580</v>
      </c>
      <c r="O629" t="s">
        <v>0</v>
      </c>
      <c r="P629" s="3">
        <v>359.25</v>
      </c>
      <c r="Q629" s="3">
        <v>691.5</v>
      </c>
      <c r="R629" s="3">
        <v>1023.75</v>
      </c>
      <c r="S629" s="3">
        <v>1356</v>
      </c>
      <c r="T629" s="3">
        <v>1687.8</v>
      </c>
      <c r="U629" s="3">
        <v>2020.5</v>
      </c>
      <c r="V629" t="s">
        <v>46</v>
      </c>
      <c r="W629" t="s">
        <v>866</v>
      </c>
      <c r="X629" t="s">
        <v>1</v>
      </c>
      <c r="Y629" t="s">
        <v>1</v>
      </c>
      <c r="Z629" t="s">
        <v>0</v>
      </c>
      <c r="AA629">
        <v>442.39999988939991</v>
      </c>
      <c r="AB629" t="s">
        <v>6717</v>
      </c>
      <c r="AC629" s="4">
        <v>2792428.7993018921</v>
      </c>
      <c r="AD629" s="5" t="s">
        <v>6682</v>
      </c>
      <c r="AE629" s="6">
        <v>7.2000000000000455</v>
      </c>
    </row>
    <row r="630" spans="1:31" x14ac:dyDescent="0.25">
      <c r="A630">
        <v>440402</v>
      </c>
      <c r="B630" t="s">
        <v>4239</v>
      </c>
      <c r="C630" t="s">
        <v>4240</v>
      </c>
      <c r="D630">
        <v>4</v>
      </c>
      <c r="E630" t="s">
        <v>4241</v>
      </c>
      <c r="F630" t="s">
        <v>4242</v>
      </c>
      <c r="G630" t="s">
        <v>4243</v>
      </c>
      <c r="H630" t="s">
        <v>4244</v>
      </c>
      <c r="I630" t="s">
        <v>4245</v>
      </c>
      <c r="J630">
        <v>2477</v>
      </c>
      <c r="K630" t="s">
        <v>7</v>
      </c>
      <c r="L630" t="s">
        <v>6</v>
      </c>
      <c r="M630" t="s">
        <v>5</v>
      </c>
      <c r="N630" t="s">
        <v>4246</v>
      </c>
      <c r="O630" t="s">
        <v>0</v>
      </c>
      <c r="P630" s="3">
        <v>333</v>
      </c>
      <c r="Q630" s="3">
        <v>666</v>
      </c>
      <c r="R630" s="3">
        <v>999</v>
      </c>
      <c r="S630" s="3">
        <v>1332</v>
      </c>
      <c r="T630" s="3">
        <v>1665</v>
      </c>
      <c r="U630" s="3">
        <v>1998</v>
      </c>
      <c r="V630" t="s">
        <v>30</v>
      </c>
      <c r="W630" t="s">
        <v>866</v>
      </c>
      <c r="X630" t="s">
        <v>39</v>
      </c>
      <c r="Y630" t="s">
        <v>39</v>
      </c>
      <c r="Z630" t="s">
        <v>0</v>
      </c>
      <c r="AA630">
        <v>333</v>
      </c>
      <c r="AB630" t="s">
        <v>6717</v>
      </c>
      <c r="AC630" s="4">
        <v>824841</v>
      </c>
      <c r="AD630" s="5" t="s">
        <v>6682</v>
      </c>
      <c r="AE630" s="6">
        <v>0</v>
      </c>
    </row>
    <row r="631" spans="1:31" x14ac:dyDescent="0.25">
      <c r="A631">
        <v>107549</v>
      </c>
      <c r="B631" t="s">
        <v>4239</v>
      </c>
      <c r="D631">
        <v>4</v>
      </c>
      <c r="E631" t="s">
        <v>4580</v>
      </c>
      <c r="F631" t="s">
        <v>4581</v>
      </c>
      <c r="G631" t="s">
        <v>4582</v>
      </c>
      <c r="H631" t="s">
        <v>4583</v>
      </c>
      <c r="I631" t="s">
        <v>4584</v>
      </c>
      <c r="J631">
        <v>1326</v>
      </c>
      <c r="K631" t="s">
        <v>7</v>
      </c>
      <c r="L631" t="s">
        <v>6</v>
      </c>
      <c r="M631" t="s">
        <v>5</v>
      </c>
      <c r="N631" t="s">
        <v>4585</v>
      </c>
      <c r="O631" t="s">
        <v>0</v>
      </c>
      <c r="P631" s="3">
        <v>384.5</v>
      </c>
      <c r="Q631" s="3">
        <v>719</v>
      </c>
      <c r="R631" s="3">
        <v>1053.5</v>
      </c>
      <c r="S631" s="3">
        <v>1388</v>
      </c>
      <c r="T631" s="3">
        <v>1722.5</v>
      </c>
      <c r="U631" s="3">
        <v>2057</v>
      </c>
      <c r="V631" t="s">
        <v>46</v>
      </c>
      <c r="W631" t="s">
        <v>866</v>
      </c>
      <c r="X631" t="s">
        <v>1</v>
      </c>
      <c r="Y631" t="s">
        <v>1</v>
      </c>
      <c r="Z631" t="s">
        <v>0</v>
      </c>
      <c r="AA631">
        <v>334.5</v>
      </c>
      <c r="AB631" t="s">
        <v>6717</v>
      </c>
      <c r="AC631" s="4">
        <v>443547</v>
      </c>
      <c r="AD631" s="5" t="s">
        <v>6682</v>
      </c>
      <c r="AE631" s="6">
        <v>12.5</v>
      </c>
    </row>
    <row r="632" spans="1:31" x14ac:dyDescent="0.25">
      <c r="A632">
        <v>482158</v>
      </c>
      <c r="B632" t="s">
        <v>14</v>
      </c>
      <c r="C632" t="s">
        <v>71</v>
      </c>
      <c r="D632">
        <v>1</v>
      </c>
      <c r="E632" t="s">
        <v>70</v>
      </c>
      <c r="F632" t="s">
        <v>69</v>
      </c>
      <c r="G632" t="s">
        <v>68</v>
      </c>
      <c r="H632" t="s">
        <v>67</v>
      </c>
      <c r="I632" t="s">
        <v>66</v>
      </c>
      <c r="J632">
        <v>7927</v>
      </c>
      <c r="K632" t="s">
        <v>7</v>
      </c>
      <c r="L632" t="s">
        <v>6</v>
      </c>
      <c r="M632" t="s">
        <v>5</v>
      </c>
      <c r="N632" t="s">
        <v>65</v>
      </c>
      <c r="O632" t="s">
        <v>0</v>
      </c>
      <c r="P632" s="3">
        <v>721.01</v>
      </c>
      <c r="Q632" s="3">
        <v>1266.02</v>
      </c>
      <c r="R632" s="3">
        <v>1601.03</v>
      </c>
      <c r="S632" s="3">
        <v>1936.04</v>
      </c>
      <c r="T632" s="3">
        <v>2271</v>
      </c>
      <c r="U632" s="3" t="s">
        <v>64</v>
      </c>
      <c r="V632" t="s">
        <v>46</v>
      </c>
      <c r="W632" t="e">
        <v>#VALUE!</v>
      </c>
      <c r="X632" t="s">
        <v>1</v>
      </c>
      <c r="Y632" t="s">
        <v>1</v>
      </c>
      <c r="Z632" t="s">
        <v>63</v>
      </c>
      <c r="AA632">
        <v>334.96000000000004</v>
      </c>
      <c r="AB632" t="s">
        <v>6717</v>
      </c>
      <c r="AC632" s="4">
        <v>2655227.9200000004</v>
      </c>
      <c r="AD632" s="5" t="s">
        <v>6682</v>
      </c>
      <c r="AE632" s="6">
        <v>149.04999999999973</v>
      </c>
    </row>
    <row r="633" spans="1:31" x14ac:dyDescent="0.25">
      <c r="A633">
        <v>137078</v>
      </c>
      <c r="B633" t="s">
        <v>228</v>
      </c>
      <c r="D633">
        <v>1</v>
      </c>
      <c r="E633" t="s">
        <v>3147</v>
      </c>
      <c r="F633" t="s">
        <v>3146</v>
      </c>
      <c r="G633" t="s">
        <v>3145</v>
      </c>
      <c r="H633" t="s">
        <v>3144</v>
      </c>
      <c r="I633" t="s">
        <v>3143</v>
      </c>
      <c r="J633">
        <v>32681</v>
      </c>
      <c r="K633" t="s">
        <v>7</v>
      </c>
      <c r="L633" t="s">
        <v>6</v>
      </c>
      <c r="M633" t="s">
        <v>5</v>
      </c>
      <c r="N633" t="s">
        <v>3142</v>
      </c>
      <c r="O633" t="s">
        <v>0</v>
      </c>
      <c r="P633" s="3">
        <v>335.25</v>
      </c>
      <c r="Q633" s="3">
        <v>670.5</v>
      </c>
      <c r="R633" s="3">
        <v>1005.75</v>
      </c>
      <c r="S633" s="3">
        <v>1341</v>
      </c>
      <c r="T633" s="3">
        <v>1676.25</v>
      </c>
      <c r="U633" s="3">
        <v>2011.5</v>
      </c>
      <c r="V633" t="s">
        <v>30</v>
      </c>
      <c r="W633" t="s">
        <v>2</v>
      </c>
      <c r="X633" t="s">
        <v>39</v>
      </c>
      <c r="Y633" t="s">
        <v>39</v>
      </c>
      <c r="Z633" t="s">
        <v>3141</v>
      </c>
      <c r="AA633">
        <v>335.25</v>
      </c>
      <c r="AB633" t="s">
        <v>6717</v>
      </c>
      <c r="AC633" s="4">
        <v>10956305.25</v>
      </c>
      <c r="AD633" s="5" t="s">
        <v>6682</v>
      </c>
      <c r="AE633" s="6">
        <v>0</v>
      </c>
    </row>
    <row r="634" spans="1:31" x14ac:dyDescent="0.25">
      <c r="A634">
        <v>146472</v>
      </c>
      <c r="B634" t="s">
        <v>59</v>
      </c>
      <c r="D634">
        <v>4</v>
      </c>
      <c r="E634" t="s">
        <v>2907</v>
      </c>
      <c r="F634" t="s">
        <v>2906</v>
      </c>
      <c r="G634" t="s">
        <v>2905</v>
      </c>
      <c r="H634" t="s">
        <v>2904</v>
      </c>
      <c r="I634" t="s">
        <v>2903</v>
      </c>
      <c r="J634">
        <v>15410</v>
      </c>
      <c r="K634" t="s">
        <v>7</v>
      </c>
      <c r="L634" t="s">
        <v>6</v>
      </c>
      <c r="M634" t="s">
        <v>5</v>
      </c>
      <c r="N634" t="s">
        <v>2902</v>
      </c>
      <c r="O634" t="s">
        <v>0</v>
      </c>
      <c r="P634" s="3">
        <v>336</v>
      </c>
      <c r="Q634" s="3">
        <v>672</v>
      </c>
      <c r="R634" s="3">
        <v>1008</v>
      </c>
      <c r="S634" s="3">
        <v>1344</v>
      </c>
      <c r="T634" s="3">
        <v>1680</v>
      </c>
      <c r="U634" s="3">
        <v>2016</v>
      </c>
      <c r="V634" t="s">
        <v>46</v>
      </c>
      <c r="W634" t="s">
        <v>2</v>
      </c>
      <c r="X634" t="s">
        <v>1</v>
      </c>
      <c r="Y634" t="s">
        <v>1</v>
      </c>
      <c r="Z634" t="s">
        <v>0</v>
      </c>
      <c r="AA634">
        <v>336</v>
      </c>
      <c r="AB634" t="s">
        <v>6717</v>
      </c>
      <c r="AC634" s="4">
        <v>5177760</v>
      </c>
      <c r="AD634" s="5" t="s">
        <v>6682</v>
      </c>
      <c r="AE634" s="6">
        <v>0</v>
      </c>
    </row>
    <row r="635" spans="1:31" x14ac:dyDescent="0.25">
      <c r="A635">
        <v>138187</v>
      </c>
      <c r="B635" t="s">
        <v>228</v>
      </c>
      <c r="D635">
        <v>1</v>
      </c>
      <c r="E635" t="s">
        <v>5390</v>
      </c>
      <c r="F635" t="s">
        <v>225</v>
      </c>
      <c r="G635" t="s">
        <v>5391</v>
      </c>
      <c r="H635" t="s">
        <v>5392</v>
      </c>
      <c r="I635" t="s">
        <v>5393</v>
      </c>
      <c r="J635">
        <v>43217</v>
      </c>
      <c r="K635" t="s">
        <v>7</v>
      </c>
      <c r="L635" t="s">
        <v>6</v>
      </c>
      <c r="M635" t="s">
        <v>5</v>
      </c>
      <c r="N635" t="s">
        <v>5394</v>
      </c>
      <c r="O635" t="s">
        <v>0</v>
      </c>
      <c r="P635" s="3">
        <v>336.57</v>
      </c>
      <c r="Q635" s="3">
        <v>673.14</v>
      </c>
      <c r="R635" s="3">
        <v>1009.71</v>
      </c>
      <c r="S635" s="3">
        <v>1346.28</v>
      </c>
      <c r="T635" s="3">
        <v>1682.85</v>
      </c>
      <c r="U635" s="3">
        <v>2019.42</v>
      </c>
      <c r="V635" t="s">
        <v>46</v>
      </c>
      <c r="W635" t="s">
        <v>866</v>
      </c>
      <c r="X635" t="s">
        <v>1</v>
      </c>
      <c r="Y635" t="s">
        <v>1</v>
      </c>
      <c r="Z635" t="s">
        <v>0</v>
      </c>
      <c r="AA635">
        <v>336.56999999999994</v>
      </c>
      <c r="AB635" t="s">
        <v>6717</v>
      </c>
      <c r="AC635" s="4">
        <v>14545545.689999998</v>
      </c>
      <c r="AD635" s="5" t="s">
        <v>6682</v>
      </c>
      <c r="AE635" s="6">
        <v>2.2737367544323206E-13</v>
      </c>
    </row>
    <row r="636" spans="1:31" x14ac:dyDescent="0.25">
      <c r="A636">
        <v>136516</v>
      </c>
      <c r="B636" t="s">
        <v>228</v>
      </c>
      <c r="D636">
        <v>1</v>
      </c>
      <c r="E636" t="s">
        <v>5353</v>
      </c>
      <c r="F636" t="s">
        <v>5354</v>
      </c>
      <c r="G636" t="s">
        <v>5355</v>
      </c>
      <c r="H636" t="s">
        <v>5356</v>
      </c>
      <c r="I636" t="s">
        <v>5357</v>
      </c>
      <c r="J636">
        <v>11060</v>
      </c>
      <c r="K636" t="s">
        <v>7</v>
      </c>
      <c r="L636" t="s">
        <v>6</v>
      </c>
      <c r="M636" t="s">
        <v>5</v>
      </c>
      <c r="N636" t="s">
        <v>5358</v>
      </c>
      <c r="O636" t="s">
        <v>0</v>
      </c>
      <c r="P636" s="3">
        <v>336.66</v>
      </c>
      <c r="Q636" s="3">
        <v>673.32</v>
      </c>
      <c r="R636" s="3">
        <v>1009.98</v>
      </c>
      <c r="S636" s="3">
        <v>1346.64</v>
      </c>
      <c r="T636" s="3">
        <v>1683.3</v>
      </c>
      <c r="U636" s="3">
        <v>2019.96</v>
      </c>
      <c r="V636" t="s">
        <v>46</v>
      </c>
      <c r="W636" t="s">
        <v>866</v>
      </c>
      <c r="X636" t="s">
        <v>1</v>
      </c>
      <c r="Y636" t="s">
        <v>1</v>
      </c>
      <c r="Z636" t="s">
        <v>0</v>
      </c>
      <c r="AA636">
        <v>336.65999999999985</v>
      </c>
      <c r="AB636" t="s">
        <v>6717</v>
      </c>
      <c r="AC636" s="4">
        <v>3723459.5999999982</v>
      </c>
      <c r="AD636" s="5" t="s">
        <v>6682</v>
      </c>
      <c r="AE636" s="6">
        <v>2.2737367544323206E-13</v>
      </c>
    </row>
    <row r="637" spans="1:31" x14ac:dyDescent="0.25">
      <c r="A637">
        <v>420440</v>
      </c>
      <c r="B637" t="s">
        <v>2527</v>
      </c>
      <c r="C637" t="s">
        <v>4205</v>
      </c>
      <c r="D637">
        <v>4</v>
      </c>
      <c r="E637" t="s">
        <v>4206</v>
      </c>
      <c r="F637" t="s">
        <v>4207</v>
      </c>
      <c r="G637" t="s">
        <v>4208</v>
      </c>
      <c r="H637" t="s">
        <v>4209</v>
      </c>
      <c r="I637" t="s">
        <v>4210</v>
      </c>
      <c r="J637">
        <v>1699</v>
      </c>
      <c r="K637" t="s">
        <v>7</v>
      </c>
      <c r="L637" t="s">
        <v>6</v>
      </c>
      <c r="M637" t="s">
        <v>5</v>
      </c>
      <c r="N637" t="s">
        <v>4211</v>
      </c>
      <c r="O637" t="s">
        <v>4213</v>
      </c>
      <c r="P637" s="3">
        <v>377.2</v>
      </c>
      <c r="Q637" s="3">
        <v>714.4</v>
      </c>
      <c r="R637" s="3">
        <v>1051.5999999999999</v>
      </c>
      <c r="S637" s="3">
        <v>1388.8</v>
      </c>
      <c r="T637" s="3">
        <v>1726</v>
      </c>
      <c r="U637" s="3">
        <v>2063.1999999999998</v>
      </c>
      <c r="V637" t="s">
        <v>46</v>
      </c>
      <c r="W637" t="s">
        <v>866</v>
      </c>
      <c r="X637" t="s">
        <v>1</v>
      </c>
      <c r="Y637" t="s">
        <v>1</v>
      </c>
      <c r="Z637" t="s">
        <v>4212</v>
      </c>
      <c r="AA637">
        <v>337.20000000000005</v>
      </c>
      <c r="AB637" t="s">
        <v>6717</v>
      </c>
      <c r="AC637" s="4">
        <v>572902.80000000005</v>
      </c>
      <c r="AD637" s="5" t="s">
        <v>6682</v>
      </c>
      <c r="AE637" s="6">
        <v>10</v>
      </c>
    </row>
    <row r="638" spans="1:31" x14ac:dyDescent="0.25">
      <c r="A638">
        <v>147004</v>
      </c>
      <c r="B638" t="s">
        <v>59</v>
      </c>
      <c r="D638">
        <v>4</v>
      </c>
      <c r="E638" t="s">
        <v>5623</v>
      </c>
      <c r="F638" t="s">
        <v>5624</v>
      </c>
      <c r="G638" t="s">
        <v>5625</v>
      </c>
      <c r="H638" t="s">
        <v>5626</v>
      </c>
      <c r="I638" t="s">
        <v>5627</v>
      </c>
      <c r="J638">
        <v>6567</v>
      </c>
      <c r="K638" t="s">
        <v>7</v>
      </c>
      <c r="L638" t="s">
        <v>6</v>
      </c>
      <c r="M638" t="s">
        <v>5</v>
      </c>
      <c r="N638" t="s">
        <v>5628</v>
      </c>
      <c r="O638" t="s">
        <v>5629</v>
      </c>
      <c r="P638" s="3">
        <v>361</v>
      </c>
      <c r="Q638" s="3">
        <v>700</v>
      </c>
      <c r="R638" s="3">
        <v>1039</v>
      </c>
      <c r="S638" s="3">
        <v>1378</v>
      </c>
      <c r="T638" s="3">
        <v>1717</v>
      </c>
      <c r="U638" s="3">
        <v>2056</v>
      </c>
      <c r="V638" t="s">
        <v>46</v>
      </c>
      <c r="W638" t="s">
        <v>866</v>
      </c>
      <c r="X638" t="s">
        <v>1</v>
      </c>
      <c r="Y638" t="s">
        <v>1</v>
      </c>
      <c r="Z638" t="s">
        <v>0</v>
      </c>
      <c r="AA638">
        <v>339</v>
      </c>
      <c r="AB638" t="s">
        <v>6717</v>
      </c>
      <c r="AC638" s="4">
        <v>2226213</v>
      </c>
      <c r="AD638" s="5" t="s">
        <v>6682</v>
      </c>
      <c r="AE638" s="6">
        <v>5.5</v>
      </c>
    </row>
    <row r="639" spans="1:31" x14ac:dyDescent="0.25">
      <c r="A639">
        <v>224147</v>
      </c>
      <c r="B639" t="s">
        <v>200</v>
      </c>
      <c r="C639" t="s">
        <v>782</v>
      </c>
      <c r="D639">
        <v>1</v>
      </c>
      <c r="E639" t="s">
        <v>5923</v>
      </c>
      <c r="F639" t="s">
        <v>990</v>
      </c>
      <c r="G639" t="s">
        <v>5924</v>
      </c>
      <c r="H639" t="s">
        <v>5925</v>
      </c>
      <c r="I639" t="s">
        <v>5926</v>
      </c>
      <c r="J639">
        <v>9076</v>
      </c>
      <c r="K639" t="s">
        <v>7</v>
      </c>
      <c r="L639" t="s">
        <v>6</v>
      </c>
      <c r="M639" t="s">
        <v>5</v>
      </c>
      <c r="N639" t="s">
        <v>5927</v>
      </c>
      <c r="O639" t="s">
        <v>0</v>
      </c>
      <c r="P639" s="3">
        <v>1286.07</v>
      </c>
      <c r="Q639" s="3">
        <v>2219.5100000000002</v>
      </c>
      <c r="R639" s="3">
        <v>3152.9</v>
      </c>
      <c r="S639" s="3">
        <v>4290.08</v>
      </c>
      <c r="T639" s="3">
        <v>4630.24</v>
      </c>
      <c r="U639" s="3">
        <v>4943.95</v>
      </c>
      <c r="V639" t="s">
        <v>46</v>
      </c>
      <c r="W639" t="s">
        <v>866</v>
      </c>
      <c r="X639" t="s">
        <v>1</v>
      </c>
      <c r="Y639" t="s">
        <v>1</v>
      </c>
      <c r="Z639" t="s">
        <v>0</v>
      </c>
      <c r="AA639">
        <v>340.15999999999985</v>
      </c>
      <c r="AB639" t="s">
        <v>6717</v>
      </c>
      <c r="AC639" s="4">
        <v>3087292.1599999988</v>
      </c>
      <c r="AD639" s="5" t="s">
        <v>6682</v>
      </c>
      <c r="AE639" s="6">
        <v>732.35999999999967</v>
      </c>
    </row>
    <row r="640" spans="1:31" x14ac:dyDescent="0.25">
      <c r="A640">
        <v>143215</v>
      </c>
      <c r="B640" t="s">
        <v>59</v>
      </c>
      <c r="D640">
        <v>4</v>
      </c>
      <c r="E640" t="s">
        <v>2965</v>
      </c>
      <c r="F640" t="s">
        <v>2964</v>
      </c>
      <c r="G640" t="s">
        <v>2963</v>
      </c>
      <c r="H640" t="s">
        <v>2962</v>
      </c>
      <c r="I640" t="s">
        <v>2961</v>
      </c>
      <c r="J640">
        <v>10545</v>
      </c>
      <c r="K640" t="s">
        <v>7</v>
      </c>
      <c r="L640" t="s">
        <v>6</v>
      </c>
      <c r="M640" t="s">
        <v>5</v>
      </c>
      <c r="N640" t="s">
        <v>2960</v>
      </c>
      <c r="O640" t="s">
        <v>0</v>
      </c>
      <c r="P640" s="3">
        <v>342</v>
      </c>
      <c r="Q640" s="3">
        <v>684</v>
      </c>
      <c r="R640" s="3">
        <v>1026</v>
      </c>
      <c r="S640" s="3">
        <v>1368</v>
      </c>
      <c r="T640" s="3">
        <v>1710</v>
      </c>
      <c r="U640" s="3">
        <v>2052</v>
      </c>
      <c r="V640" t="s">
        <v>30</v>
      </c>
      <c r="W640" t="s">
        <v>2</v>
      </c>
      <c r="X640" t="s">
        <v>39</v>
      </c>
      <c r="Y640" t="s">
        <v>39</v>
      </c>
      <c r="Z640" t="s">
        <v>0</v>
      </c>
      <c r="AA640">
        <v>342</v>
      </c>
      <c r="AB640" t="s">
        <v>6717</v>
      </c>
      <c r="AC640" s="4">
        <v>3606390</v>
      </c>
      <c r="AD640" s="5" t="s">
        <v>6682</v>
      </c>
      <c r="AE640" s="6">
        <v>0</v>
      </c>
    </row>
    <row r="641" spans="1:31" x14ac:dyDescent="0.25">
      <c r="A641">
        <v>224642</v>
      </c>
      <c r="B641" t="s">
        <v>200</v>
      </c>
      <c r="D641">
        <v>4</v>
      </c>
      <c r="E641" t="s">
        <v>966</v>
      </c>
      <c r="F641" t="s">
        <v>774</v>
      </c>
      <c r="G641" t="s">
        <v>965</v>
      </c>
      <c r="H641" t="s">
        <v>964</v>
      </c>
      <c r="I641" t="s">
        <v>963</v>
      </c>
      <c r="J641">
        <v>28308</v>
      </c>
      <c r="K641" t="s">
        <v>7</v>
      </c>
      <c r="L641" t="s">
        <v>6</v>
      </c>
      <c r="M641" t="s">
        <v>5</v>
      </c>
      <c r="N641" t="s">
        <v>962</v>
      </c>
      <c r="O641" t="s">
        <v>0</v>
      </c>
      <c r="P641" s="3">
        <v>342</v>
      </c>
      <c r="Q641" s="3">
        <v>684</v>
      </c>
      <c r="R641" s="3">
        <v>1026</v>
      </c>
      <c r="S641" s="3">
        <v>1368</v>
      </c>
      <c r="T641" s="3">
        <v>1710</v>
      </c>
      <c r="U641" s="3">
        <v>2394</v>
      </c>
      <c r="V641" t="s">
        <v>961</v>
      </c>
      <c r="W641" t="s">
        <v>2</v>
      </c>
      <c r="X641" t="s">
        <v>1</v>
      </c>
      <c r="Y641" t="s">
        <v>1</v>
      </c>
      <c r="Z641" t="s">
        <v>0</v>
      </c>
      <c r="AA641">
        <v>342</v>
      </c>
      <c r="AB641" t="s">
        <v>6717</v>
      </c>
      <c r="AC641" s="4">
        <v>9681336</v>
      </c>
      <c r="AD641" s="5" t="s">
        <v>6682</v>
      </c>
      <c r="AE641" s="6">
        <v>0</v>
      </c>
    </row>
    <row r="642" spans="1:31" x14ac:dyDescent="0.25">
      <c r="A642">
        <v>161864</v>
      </c>
      <c r="B642" t="s">
        <v>176</v>
      </c>
      <c r="D642">
        <v>4</v>
      </c>
      <c r="E642" t="s">
        <v>6089</v>
      </c>
      <c r="F642" t="s">
        <v>174</v>
      </c>
      <c r="G642" t="s">
        <v>6090</v>
      </c>
      <c r="H642" t="s">
        <v>6091</v>
      </c>
      <c r="I642" t="s">
        <v>6092</v>
      </c>
      <c r="J642">
        <v>5024</v>
      </c>
      <c r="K642" t="s">
        <v>7</v>
      </c>
      <c r="L642" t="s">
        <v>6</v>
      </c>
      <c r="M642" t="s">
        <v>5</v>
      </c>
      <c r="N642" t="s">
        <v>6093</v>
      </c>
      <c r="O642" t="s">
        <v>0</v>
      </c>
      <c r="P642" s="3">
        <v>408</v>
      </c>
      <c r="Q642" s="3">
        <v>750</v>
      </c>
      <c r="R642" s="3">
        <v>1092</v>
      </c>
      <c r="S642" s="3">
        <v>1434</v>
      </c>
      <c r="T642" s="3">
        <v>1776</v>
      </c>
      <c r="U642" s="3">
        <v>2118</v>
      </c>
      <c r="V642" t="s">
        <v>46</v>
      </c>
      <c r="W642" t="s">
        <v>866</v>
      </c>
      <c r="X642" t="s">
        <v>1</v>
      </c>
      <c r="Y642" t="s">
        <v>1</v>
      </c>
      <c r="Z642" t="s">
        <v>0</v>
      </c>
      <c r="AA642">
        <v>342</v>
      </c>
      <c r="AB642" t="s">
        <v>6717</v>
      </c>
      <c r="AC642" s="4">
        <v>1718208</v>
      </c>
      <c r="AD642" s="5" t="s">
        <v>6682</v>
      </c>
      <c r="AE642" s="6">
        <v>16.5</v>
      </c>
    </row>
    <row r="643" spans="1:31" x14ac:dyDescent="0.25">
      <c r="A643">
        <v>172635</v>
      </c>
      <c r="B643" t="s">
        <v>207</v>
      </c>
      <c r="D643">
        <v>4</v>
      </c>
      <c r="E643" t="s">
        <v>2318</v>
      </c>
      <c r="F643" t="s">
        <v>2317</v>
      </c>
      <c r="G643" t="s">
        <v>2316</v>
      </c>
      <c r="H643" t="s">
        <v>2315</v>
      </c>
      <c r="I643" t="s">
        <v>2314</v>
      </c>
      <c r="J643">
        <v>16310</v>
      </c>
      <c r="K643" t="s">
        <v>7</v>
      </c>
      <c r="L643" t="s">
        <v>6</v>
      </c>
      <c r="M643" t="s">
        <v>5</v>
      </c>
      <c r="N643" t="s">
        <v>2313</v>
      </c>
      <c r="O643" t="s">
        <v>0</v>
      </c>
      <c r="P643" s="3">
        <v>392.3</v>
      </c>
      <c r="Q643" s="3">
        <v>734.6</v>
      </c>
      <c r="R643" s="3">
        <v>1076.9000000000001</v>
      </c>
      <c r="S643" s="3">
        <v>1419.2</v>
      </c>
      <c r="T643" s="3">
        <v>1761.5</v>
      </c>
      <c r="U643" s="3">
        <v>2103.8000000000002</v>
      </c>
      <c r="V643" t="s">
        <v>2312</v>
      </c>
      <c r="W643" t="s">
        <v>2</v>
      </c>
      <c r="X643" t="s">
        <v>1</v>
      </c>
      <c r="Y643" t="s">
        <v>1</v>
      </c>
      <c r="Z643" t="s">
        <v>2311</v>
      </c>
      <c r="AA643">
        <v>342.29999999999995</v>
      </c>
      <c r="AB643" t="s">
        <v>6717</v>
      </c>
      <c r="AC643" s="4">
        <v>5582912.9999999991</v>
      </c>
      <c r="AD643" s="5" t="s">
        <v>6682</v>
      </c>
      <c r="AE643" s="6">
        <v>12.5</v>
      </c>
    </row>
    <row r="644" spans="1:31" x14ac:dyDescent="0.25">
      <c r="A644">
        <v>211927</v>
      </c>
      <c r="B644" t="s">
        <v>54</v>
      </c>
      <c r="D644">
        <v>4</v>
      </c>
      <c r="E644" t="s">
        <v>1301</v>
      </c>
      <c r="F644" t="s">
        <v>1300</v>
      </c>
      <c r="G644" t="s">
        <v>1299</v>
      </c>
      <c r="H644" t="s">
        <v>1298</v>
      </c>
      <c r="I644" t="s">
        <v>1297</v>
      </c>
      <c r="J644">
        <v>12459</v>
      </c>
      <c r="K644" t="s">
        <v>7</v>
      </c>
      <c r="L644" t="s">
        <v>6</v>
      </c>
      <c r="M644" t="s">
        <v>5</v>
      </c>
      <c r="N644" t="s">
        <v>1296</v>
      </c>
      <c r="O644" t="s">
        <v>0</v>
      </c>
      <c r="P644" s="3">
        <v>365</v>
      </c>
      <c r="Q644" s="3">
        <v>710</v>
      </c>
      <c r="R644" s="3">
        <v>1055</v>
      </c>
      <c r="S644" s="3">
        <v>1400</v>
      </c>
      <c r="T644" s="3">
        <v>1745</v>
      </c>
      <c r="U644" s="3">
        <v>2090</v>
      </c>
      <c r="V644" t="s">
        <v>46</v>
      </c>
      <c r="W644" t="s">
        <v>2</v>
      </c>
      <c r="X644" t="s">
        <v>1</v>
      </c>
      <c r="Y644" t="s">
        <v>1</v>
      </c>
      <c r="Z644" t="s">
        <v>1295</v>
      </c>
      <c r="AA644">
        <v>345</v>
      </c>
      <c r="AB644" t="s">
        <v>6717</v>
      </c>
      <c r="AC644" s="4">
        <v>4298355</v>
      </c>
      <c r="AD644" s="5" t="s">
        <v>6682</v>
      </c>
      <c r="AE644" s="6">
        <v>5</v>
      </c>
    </row>
    <row r="645" spans="1:31" x14ac:dyDescent="0.25">
      <c r="A645">
        <v>226578</v>
      </c>
      <c r="B645" t="s">
        <v>200</v>
      </c>
      <c r="D645">
        <v>4</v>
      </c>
      <c r="E645" t="s">
        <v>911</v>
      </c>
      <c r="F645" t="s">
        <v>910</v>
      </c>
      <c r="G645" t="s">
        <v>909</v>
      </c>
      <c r="H645" t="s">
        <v>908</v>
      </c>
      <c r="I645" t="s">
        <v>907</v>
      </c>
      <c r="J645">
        <v>8294</v>
      </c>
      <c r="K645" t="s">
        <v>7</v>
      </c>
      <c r="L645" t="s">
        <v>6</v>
      </c>
      <c r="M645" t="s">
        <v>5</v>
      </c>
      <c r="N645" t="s">
        <v>906</v>
      </c>
      <c r="O645" t="s">
        <v>0</v>
      </c>
      <c r="P645" s="3">
        <v>345</v>
      </c>
      <c r="Q645" s="3">
        <v>690</v>
      </c>
      <c r="R645" s="3">
        <v>1035</v>
      </c>
      <c r="S645" s="3">
        <v>1380</v>
      </c>
      <c r="T645" s="3">
        <v>1725</v>
      </c>
      <c r="U645" s="3">
        <v>2070</v>
      </c>
      <c r="V645" t="s">
        <v>46</v>
      </c>
      <c r="W645" t="s">
        <v>2</v>
      </c>
      <c r="X645" t="s">
        <v>1</v>
      </c>
      <c r="Y645" t="s">
        <v>1</v>
      </c>
      <c r="Z645" t="s">
        <v>0</v>
      </c>
      <c r="AA645">
        <v>345</v>
      </c>
      <c r="AB645" t="s">
        <v>6717</v>
      </c>
      <c r="AC645" s="4">
        <v>2861430</v>
      </c>
      <c r="AD645" s="5" t="s">
        <v>6682</v>
      </c>
      <c r="AE645" s="6">
        <v>0</v>
      </c>
    </row>
    <row r="646" spans="1:31" x14ac:dyDescent="0.25">
      <c r="A646">
        <v>170055</v>
      </c>
      <c r="B646" t="s">
        <v>207</v>
      </c>
      <c r="D646">
        <v>4</v>
      </c>
      <c r="E646" t="s">
        <v>6464</v>
      </c>
      <c r="F646" t="s">
        <v>2257</v>
      </c>
      <c r="G646" t="s">
        <v>6465</v>
      </c>
      <c r="H646" t="s">
        <v>6466</v>
      </c>
      <c r="I646" t="s">
        <v>6467</v>
      </c>
      <c r="J646">
        <v>15668</v>
      </c>
      <c r="K646" t="s">
        <v>7</v>
      </c>
      <c r="L646" t="s">
        <v>6</v>
      </c>
      <c r="M646" t="s">
        <v>5</v>
      </c>
      <c r="N646" t="s">
        <v>6468</v>
      </c>
      <c r="O646" t="s">
        <v>0</v>
      </c>
      <c r="P646" s="3">
        <v>438</v>
      </c>
      <c r="Q646" s="3">
        <v>784.5</v>
      </c>
      <c r="R646" s="3">
        <v>1186.5</v>
      </c>
      <c r="S646" s="3">
        <v>1533</v>
      </c>
      <c r="T646" s="3">
        <v>1879.5</v>
      </c>
      <c r="U646" s="3">
        <v>2209.5</v>
      </c>
      <c r="V646" t="s">
        <v>46</v>
      </c>
      <c r="W646" t="s">
        <v>866</v>
      </c>
      <c r="X646" t="s">
        <v>1</v>
      </c>
      <c r="Y646" t="s">
        <v>1</v>
      </c>
      <c r="Z646" t="s">
        <v>0</v>
      </c>
      <c r="AA646">
        <v>346.5</v>
      </c>
      <c r="AB646" t="s">
        <v>6717</v>
      </c>
      <c r="AC646" s="4">
        <v>5428962</v>
      </c>
      <c r="AD646" s="5" t="s">
        <v>6682</v>
      </c>
      <c r="AE646" s="6">
        <v>36.75</v>
      </c>
    </row>
    <row r="647" spans="1:31" x14ac:dyDescent="0.25">
      <c r="A647">
        <v>132709</v>
      </c>
      <c r="B647" t="s">
        <v>228</v>
      </c>
      <c r="D647">
        <v>1</v>
      </c>
      <c r="E647" t="s">
        <v>3265</v>
      </c>
      <c r="F647" t="s">
        <v>3264</v>
      </c>
      <c r="G647" t="s">
        <v>3263</v>
      </c>
      <c r="H647" t="s">
        <v>3262</v>
      </c>
      <c r="I647" t="s">
        <v>3261</v>
      </c>
      <c r="J647">
        <v>44119</v>
      </c>
      <c r="K647" t="s">
        <v>7</v>
      </c>
      <c r="L647" t="s">
        <v>6</v>
      </c>
      <c r="M647" t="s">
        <v>5</v>
      </c>
      <c r="N647" t="s">
        <v>3260</v>
      </c>
      <c r="O647" t="s">
        <v>0</v>
      </c>
      <c r="P647" s="3">
        <v>347.7</v>
      </c>
      <c r="Q647" s="3">
        <v>695.4</v>
      </c>
      <c r="R647" s="3">
        <v>1043.0999999999999</v>
      </c>
      <c r="S647" s="3">
        <v>1390.8</v>
      </c>
      <c r="T647" s="3">
        <v>1738.5</v>
      </c>
      <c r="U647" s="3">
        <v>2086.1999999999998</v>
      </c>
      <c r="V647" t="s">
        <v>30</v>
      </c>
      <c r="W647" t="s">
        <v>2</v>
      </c>
      <c r="X647" t="s">
        <v>1</v>
      </c>
      <c r="Y647" t="s">
        <v>1</v>
      </c>
      <c r="Z647" t="s">
        <v>0</v>
      </c>
      <c r="AA647">
        <v>347.70000000000005</v>
      </c>
      <c r="AB647" t="s">
        <v>6717</v>
      </c>
      <c r="AC647" s="4">
        <v>15340176.300000003</v>
      </c>
      <c r="AD647" s="5" t="s">
        <v>6682</v>
      </c>
      <c r="AE647" s="6">
        <v>0</v>
      </c>
    </row>
    <row r="648" spans="1:31" x14ac:dyDescent="0.25">
      <c r="A648">
        <v>228705</v>
      </c>
      <c r="B648" t="s">
        <v>200</v>
      </c>
      <c r="C648" t="s">
        <v>782</v>
      </c>
      <c r="D648">
        <v>1</v>
      </c>
      <c r="E648" t="s">
        <v>789</v>
      </c>
      <c r="F648" t="s">
        <v>788</v>
      </c>
      <c r="G648" t="s">
        <v>787</v>
      </c>
      <c r="H648" t="s">
        <v>786</v>
      </c>
      <c r="I648" t="s">
        <v>785</v>
      </c>
      <c r="J648">
        <v>9744</v>
      </c>
      <c r="K648" t="s">
        <v>7</v>
      </c>
      <c r="L648" t="s">
        <v>6</v>
      </c>
      <c r="M648" t="s">
        <v>5</v>
      </c>
      <c r="N648" t="s">
        <v>784</v>
      </c>
      <c r="O648" t="s">
        <v>0</v>
      </c>
      <c r="P648" s="3">
        <v>1169.79</v>
      </c>
      <c r="Q648" s="3">
        <v>1925.18</v>
      </c>
      <c r="R648" s="3">
        <v>2680.57</v>
      </c>
      <c r="S648" s="3">
        <v>3673.73</v>
      </c>
      <c r="T648" s="3">
        <v>4024.7</v>
      </c>
      <c r="U648" s="3">
        <v>4306.04</v>
      </c>
      <c r="V648" t="s">
        <v>30</v>
      </c>
      <c r="W648" t="s">
        <v>2</v>
      </c>
      <c r="X648" t="s">
        <v>39</v>
      </c>
      <c r="Y648" t="s">
        <v>783</v>
      </c>
      <c r="Z648" t="s">
        <v>0</v>
      </c>
      <c r="AA648">
        <v>350.9699999999998</v>
      </c>
      <c r="AB648" t="s">
        <v>6717</v>
      </c>
      <c r="AC648" s="4">
        <v>3419851.6799999978</v>
      </c>
      <c r="AD648" s="5" t="s">
        <v>6682</v>
      </c>
      <c r="AE648" s="6">
        <v>567.46249999999964</v>
      </c>
    </row>
    <row r="649" spans="1:31" x14ac:dyDescent="0.25">
      <c r="A649">
        <v>134608</v>
      </c>
      <c r="B649" t="s">
        <v>228</v>
      </c>
      <c r="D649">
        <v>1</v>
      </c>
      <c r="E649" t="s">
        <v>3199</v>
      </c>
      <c r="F649" t="s">
        <v>3198</v>
      </c>
      <c r="G649" t="s">
        <v>3197</v>
      </c>
      <c r="H649" t="s">
        <v>3196</v>
      </c>
      <c r="I649" t="s">
        <v>3195</v>
      </c>
      <c r="J649">
        <v>17665</v>
      </c>
      <c r="K649" t="s">
        <v>7</v>
      </c>
      <c r="L649" t="s">
        <v>6</v>
      </c>
      <c r="M649" t="s">
        <v>5</v>
      </c>
      <c r="N649" t="s">
        <v>3194</v>
      </c>
      <c r="O649" t="s">
        <v>0</v>
      </c>
      <c r="P649" s="3">
        <v>351.3</v>
      </c>
      <c r="Q649" s="3">
        <v>702.6</v>
      </c>
      <c r="R649" s="3">
        <v>1053.9000000000001</v>
      </c>
      <c r="S649" s="3">
        <v>1405.2</v>
      </c>
      <c r="T649" s="3">
        <v>1756.5</v>
      </c>
      <c r="U649" s="3">
        <v>2107.8000000000002</v>
      </c>
      <c r="V649" t="s">
        <v>3193</v>
      </c>
      <c r="W649" t="s">
        <v>2</v>
      </c>
      <c r="X649" t="s">
        <v>1</v>
      </c>
      <c r="Y649" t="s">
        <v>1</v>
      </c>
      <c r="Z649" t="s">
        <v>3192</v>
      </c>
      <c r="AA649">
        <v>351.29999999999995</v>
      </c>
      <c r="AB649" t="s">
        <v>6717</v>
      </c>
      <c r="AC649" s="4">
        <v>6205714.4999999991</v>
      </c>
      <c r="AD649" s="5" t="s">
        <v>6682</v>
      </c>
      <c r="AE649" s="6">
        <v>0</v>
      </c>
    </row>
    <row r="650" spans="1:31" x14ac:dyDescent="0.25">
      <c r="A650">
        <v>134343</v>
      </c>
      <c r="B650" t="s">
        <v>228</v>
      </c>
      <c r="D650">
        <v>1</v>
      </c>
      <c r="E650" t="s">
        <v>5310</v>
      </c>
      <c r="F650" t="s">
        <v>5311</v>
      </c>
      <c r="G650" t="s">
        <v>5312</v>
      </c>
      <c r="H650" t="s">
        <v>5313</v>
      </c>
      <c r="I650" t="s">
        <v>5314</v>
      </c>
      <c r="J650">
        <v>5926</v>
      </c>
      <c r="K650" t="s">
        <v>7</v>
      </c>
      <c r="L650" t="s">
        <v>6</v>
      </c>
      <c r="M650" t="s">
        <v>5</v>
      </c>
      <c r="N650" t="s">
        <v>5315</v>
      </c>
      <c r="O650" t="s">
        <v>0</v>
      </c>
      <c r="P650" s="3">
        <v>352.77</v>
      </c>
      <c r="Q650" s="3">
        <v>705.54</v>
      </c>
      <c r="R650" s="3">
        <v>1058.31</v>
      </c>
      <c r="S650" s="3">
        <v>1411.08</v>
      </c>
      <c r="T650" s="3">
        <v>1763.85</v>
      </c>
      <c r="U650" s="3">
        <v>2116.62</v>
      </c>
      <c r="V650" t="s">
        <v>46</v>
      </c>
      <c r="W650" t="s">
        <v>866</v>
      </c>
      <c r="X650" t="s">
        <v>1</v>
      </c>
      <c r="Y650" t="s">
        <v>1</v>
      </c>
      <c r="Z650" t="s">
        <v>0</v>
      </c>
      <c r="AA650">
        <v>352.77</v>
      </c>
      <c r="AB650" t="s">
        <v>6717</v>
      </c>
      <c r="AC650" s="4">
        <v>2090515.0199999998</v>
      </c>
      <c r="AD650" s="5" t="s">
        <v>6682</v>
      </c>
      <c r="AE650" s="6">
        <v>0</v>
      </c>
    </row>
    <row r="651" spans="1:31" x14ac:dyDescent="0.25">
      <c r="A651">
        <v>135717</v>
      </c>
      <c r="B651" t="s">
        <v>228</v>
      </c>
      <c r="D651">
        <v>1</v>
      </c>
      <c r="E651" t="s">
        <v>3178</v>
      </c>
      <c r="F651" t="s">
        <v>3177</v>
      </c>
      <c r="G651" t="s">
        <v>3176</v>
      </c>
      <c r="H651" t="s">
        <v>3175</v>
      </c>
      <c r="I651" t="s">
        <v>3174</v>
      </c>
      <c r="J651">
        <v>66046</v>
      </c>
      <c r="K651" t="s">
        <v>7</v>
      </c>
      <c r="L651" t="s">
        <v>6</v>
      </c>
      <c r="M651" t="s">
        <v>5</v>
      </c>
      <c r="N651" t="s">
        <v>3173</v>
      </c>
      <c r="O651" t="s">
        <v>0</v>
      </c>
      <c r="P651" s="3">
        <v>354.66</v>
      </c>
      <c r="Q651" s="3">
        <v>709.32</v>
      </c>
      <c r="R651" s="3">
        <v>1063.98</v>
      </c>
      <c r="S651" s="3">
        <v>1418.64</v>
      </c>
      <c r="T651" s="3">
        <v>1773.3</v>
      </c>
      <c r="U651" s="3">
        <v>2127.96</v>
      </c>
      <c r="V651" t="s">
        <v>30</v>
      </c>
      <c r="W651" t="s">
        <v>2</v>
      </c>
      <c r="X651" t="s">
        <v>1</v>
      </c>
      <c r="Y651" t="s">
        <v>1</v>
      </c>
      <c r="Z651" t="s">
        <v>0</v>
      </c>
      <c r="AA651">
        <v>354.65999999999985</v>
      </c>
      <c r="AB651" t="s">
        <v>6717</v>
      </c>
      <c r="AC651" s="4">
        <v>23423874.359999992</v>
      </c>
      <c r="AD651" s="5" t="s">
        <v>6682</v>
      </c>
      <c r="AE651" s="6">
        <v>2.2737367544323206E-13</v>
      </c>
    </row>
    <row r="652" spans="1:31" x14ac:dyDescent="0.25">
      <c r="A652">
        <v>170550</v>
      </c>
      <c r="B652" t="s">
        <v>207</v>
      </c>
      <c r="D652">
        <v>4</v>
      </c>
      <c r="E652" t="s">
        <v>6518</v>
      </c>
      <c r="F652" t="s">
        <v>6519</v>
      </c>
      <c r="G652" t="s">
        <v>6520</v>
      </c>
      <c r="H652" t="s">
        <v>6521</v>
      </c>
      <c r="I652" t="s">
        <v>6522</v>
      </c>
      <c r="J652">
        <v>5929</v>
      </c>
      <c r="K652" t="s">
        <v>7</v>
      </c>
      <c r="L652" t="s">
        <v>6</v>
      </c>
      <c r="M652" t="s">
        <v>5</v>
      </c>
      <c r="N652" t="s">
        <v>6523</v>
      </c>
      <c r="O652" t="s">
        <v>0</v>
      </c>
      <c r="P652" s="3">
        <v>355.5</v>
      </c>
      <c r="Q652" s="3">
        <v>711</v>
      </c>
      <c r="R652" s="3">
        <v>1066.5</v>
      </c>
      <c r="S652" s="3">
        <v>1422</v>
      </c>
      <c r="T652" s="3">
        <v>1777.5</v>
      </c>
      <c r="U652" s="3">
        <v>2133</v>
      </c>
      <c r="V652" t="s">
        <v>46</v>
      </c>
      <c r="W652" t="s">
        <v>866</v>
      </c>
      <c r="X652" t="s">
        <v>1</v>
      </c>
      <c r="Y652" t="s">
        <v>1</v>
      </c>
      <c r="Z652" t="s">
        <v>0</v>
      </c>
      <c r="AA652">
        <v>355.5</v>
      </c>
      <c r="AB652" t="s">
        <v>6717</v>
      </c>
      <c r="AC652" s="4">
        <v>2107759.5</v>
      </c>
      <c r="AD652" s="5" t="s">
        <v>6682</v>
      </c>
      <c r="AE652" s="6">
        <v>0</v>
      </c>
    </row>
    <row r="653" spans="1:31" x14ac:dyDescent="0.25">
      <c r="A653">
        <v>146205</v>
      </c>
      <c r="B653" t="s">
        <v>59</v>
      </c>
      <c r="C653" t="s">
        <v>2835</v>
      </c>
      <c r="D653">
        <v>4</v>
      </c>
      <c r="E653" t="s">
        <v>2925</v>
      </c>
      <c r="F653" t="s">
        <v>2924</v>
      </c>
      <c r="G653" t="s">
        <v>2923</v>
      </c>
      <c r="H653" t="s">
        <v>2922</v>
      </c>
      <c r="I653" t="s">
        <v>2921</v>
      </c>
      <c r="J653">
        <v>6718</v>
      </c>
      <c r="K653" t="s">
        <v>7</v>
      </c>
      <c r="L653" t="s">
        <v>6</v>
      </c>
      <c r="M653" t="s">
        <v>5</v>
      </c>
      <c r="N653" t="s">
        <v>2920</v>
      </c>
      <c r="O653" t="s">
        <v>0</v>
      </c>
      <c r="P653" s="3">
        <v>360</v>
      </c>
      <c r="Q653" s="3">
        <v>780</v>
      </c>
      <c r="R653" s="3">
        <v>1140</v>
      </c>
      <c r="S653" s="3">
        <v>1500</v>
      </c>
      <c r="T653" s="3">
        <v>1860</v>
      </c>
      <c r="U653" s="3">
        <v>2220</v>
      </c>
      <c r="V653" t="s">
        <v>46</v>
      </c>
      <c r="W653" t="s">
        <v>2</v>
      </c>
      <c r="X653" t="s">
        <v>1</v>
      </c>
      <c r="Y653" t="s">
        <v>1</v>
      </c>
      <c r="Z653" t="s">
        <v>0</v>
      </c>
      <c r="AA653">
        <v>360</v>
      </c>
      <c r="AB653" t="s">
        <v>6717</v>
      </c>
      <c r="AC653" s="4">
        <v>2418480</v>
      </c>
      <c r="AD653" s="5" t="s">
        <v>6682</v>
      </c>
      <c r="AE653" s="6">
        <v>15</v>
      </c>
    </row>
    <row r="654" spans="1:31" x14ac:dyDescent="0.25">
      <c r="A654">
        <v>107521</v>
      </c>
      <c r="B654" t="s">
        <v>4239</v>
      </c>
      <c r="D654">
        <v>4</v>
      </c>
      <c r="E654" t="s">
        <v>4562</v>
      </c>
      <c r="F654" t="s">
        <v>4563</v>
      </c>
      <c r="G654" t="s">
        <v>4564</v>
      </c>
      <c r="H654" t="s">
        <v>4565</v>
      </c>
      <c r="I654" t="s">
        <v>4565</v>
      </c>
      <c r="J654">
        <v>1444</v>
      </c>
      <c r="K654" t="s">
        <v>7</v>
      </c>
      <c r="L654" t="s">
        <v>6</v>
      </c>
      <c r="M654" t="s">
        <v>5</v>
      </c>
      <c r="N654" t="s">
        <v>4566</v>
      </c>
      <c r="O654" t="s">
        <v>0</v>
      </c>
      <c r="P654" s="3">
        <v>360</v>
      </c>
      <c r="Q654" s="3">
        <v>720</v>
      </c>
      <c r="R654" s="3">
        <v>1080</v>
      </c>
      <c r="S654" s="3">
        <v>1440</v>
      </c>
      <c r="T654" s="3">
        <v>1800</v>
      </c>
      <c r="U654" s="3">
        <v>2160</v>
      </c>
      <c r="V654" t="s">
        <v>30</v>
      </c>
      <c r="W654" t="s">
        <v>866</v>
      </c>
      <c r="X654" t="s">
        <v>39</v>
      </c>
      <c r="Y654" t="s">
        <v>39</v>
      </c>
      <c r="Z654" t="s">
        <v>4567</v>
      </c>
      <c r="AA654">
        <v>360</v>
      </c>
      <c r="AB654" t="s">
        <v>6717</v>
      </c>
      <c r="AC654" s="4">
        <v>519840</v>
      </c>
      <c r="AD654" s="5" t="s">
        <v>6682</v>
      </c>
      <c r="AE654" s="6">
        <v>0</v>
      </c>
    </row>
    <row r="655" spans="1:31" x14ac:dyDescent="0.25">
      <c r="A655">
        <v>133386</v>
      </c>
      <c r="B655" t="s">
        <v>228</v>
      </c>
      <c r="D655">
        <v>1</v>
      </c>
      <c r="E655" t="s">
        <v>3248</v>
      </c>
      <c r="F655" t="s">
        <v>3247</v>
      </c>
      <c r="G655" t="s">
        <v>3246</v>
      </c>
      <c r="H655" t="s">
        <v>3245</v>
      </c>
      <c r="I655" t="s">
        <v>3244</v>
      </c>
      <c r="J655">
        <v>13248</v>
      </c>
      <c r="K655" t="s">
        <v>7</v>
      </c>
      <c r="L655" t="s">
        <v>6</v>
      </c>
      <c r="M655" t="s">
        <v>5</v>
      </c>
      <c r="N655" t="s">
        <v>3243</v>
      </c>
      <c r="O655" t="s">
        <v>0</v>
      </c>
      <c r="P655" s="3">
        <v>360.96</v>
      </c>
      <c r="Q655" s="3">
        <v>721.92</v>
      </c>
      <c r="R655" s="3">
        <v>1082.8800000000001</v>
      </c>
      <c r="S655" s="3">
        <v>1443.84</v>
      </c>
      <c r="T655" s="3">
        <v>1804.8</v>
      </c>
      <c r="U655" s="3">
        <v>2165.7600000000002</v>
      </c>
      <c r="V655" t="s">
        <v>46</v>
      </c>
      <c r="W655" t="s">
        <v>2</v>
      </c>
      <c r="X655" t="s">
        <v>1</v>
      </c>
      <c r="Y655" t="s">
        <v>1</v>
      </c>
      <c r="Z655" t="s">
        <v>3242</v>
      </c>
      <c r="AA655">
        <v>360.96000000000004</v>
      </c>
      <c r="AB655" t="s">
        <v>6717</v>
      </c>
      <c r="AC655" s="4">
        <v>4781998.0800000001</v>
      </c>
      <c r="AD655" s="5" t="s">
        <v>6682</v>
      </c>
      <c r="AE655" s="6">
        <v>0</v>
      </c>
    </row>
    <row r="656" spans="1:31" x14ac:dyDescent="0.25">
      <c r="A656">
        <v>240754</v>
      </c>
      <c r="B656" t="s">
        <v>313</v>
      </c>
      <c r="D656">
        <v>1</v>
      </c>
      <c r="E656" t="s">
        <v>312</v>
      </c>
      <c r="F656" t="s">
        <v>311</v>
      </c>
      <c r="G656" t="s">
        <v>310</v>
      </c>
      <c r="H656" t="s">
        <v>309</v>
      </c>
      <c r="I656" t="s">
        <v>308</v>
      </c>
      <c r="J656">
        <v>3660</v>
      </c>
      <c r="K656" t="s">
        <v>7</v>
      </c>
      <c r="L656" t="s">
        <v>6</v>
      </c>
      <c r="M656" t="s">
        <v>5</v>
      </c>
      <c r="N656" t="s">
        <v>307</v>
      </c>
      <c r="O656" t="s">
        <v>0</v>
      </c>
      <c r="P656" s="3">
        <v>764.5</v>
      </c>
      <c r="Q656" s="3">
        <v>1529</v>
      </c>
      <c r="R656" s="3">
        <v>2159</v>
      </c>
      <c r="S656" s="3">
        <v>2789</v>
      </c>
      <c r="T656" s="3">
        <v>3150</v>
      </c>
      <c r="U656" s="3">
        <v>3780</v>
      </c>
      <c r="V656" t="s">
        <v>46</v>
      </c>
      <c r="W656" t="s">
        <v>2</v>
      </c>
      <c r="X656" t="s">
        <v>1</v>
      </c>
      <c r="Y656" t="s">
        <v>1</v>
      </c>
      <c r="Z656" t="s">
        <v>0</v>
      </c>
      <c r="AA656">
        <v>361</v>
      </c>
      <c r="AB656" t="s">
        <v>6717</v>
      </c>
      <c r="AC656" s="4">
        <v>1321260</v>
      </c>
      <c r="AD656" s="5" t="s">
        <v>6682</v>
      </c>
      <c r="AE656" s="6">
        <v>336.25</v>
      </c>
    </row>
    <row r="657" spans="1:31" x14ac:dyDescent="0.25">
      <c r="A657">
        <v>136473</v>
      </c>
      <c r="B657" t="s">
        <v>228</v>
      </c>
      <c r="D657">
        <v>1</v>
      </c>
      <c r="E657" t="s">
        <v>3152</v>
      </c>
      <c r="F657" t="s">
        <v>3105</v>
      </c>
      <c r="G657" t="s">
        <v>3151</v>
      </c>
      <c r="H657" t="s">
        <v>3150</v>
      </c>
      <c r="I657" t="s">
        <v>3149</v>
      </c>
      <c r="J657">
        <v>10317</v>
      </c>
      <c r="K657" t="s">
        <v>7</v>
      </c>
      <c r="L657" t="s">
        <v>6</v>
      </c>
      <c r="M657" t="s">
        <v>5</v>
      </c>
      <c r="N657" t="s">
        <v>3148</v>
      </c>
      <c r="O657" t="s">
        <v>0</v>
      </c>
      <c r="P657" s="3">
        <v>362.67</v>
      </c>
      <c r="Q657" s="3">
        <v>725.34</v>
      </c>
      <c r="R657" s="3">
        <v>1088.01</v>
      </c>
      <c r="S657" s="3">
        <v>1450.68</v>
      </c>
      <c r="T657" s="3">
        <v>1813.35</v>
      </c>
      <c r="U657" s="3">
        <v>2176.02</v>
      </c>
      <c r="V657" t="s">
        <v>46</v>
      </c>
      <c r="W657" t="s">
        <v>2</v>
      </c>
      <c r="X657" t="s">
        <v>1</v>
      </c>
      <c r="Y657" t="s">
        <v>1</v>
      </c>
      <c r="Z657" t="s">
        <v>0</v>
      </c>
      <c r="AA657">
        <v>362.66999999999985</v>
      </c>
      <c r="AB657" t="s">
        <v>6717</v>
      </c>
      <c r="AC657" s="4">
        <v>3741666.3899999983</v>
      </c>
      <c r="AD657" s="5" t="s">
        <v>6682</v>
      </c>
      <c r="AE657" s="6">
        <v>2.2737367544323206E-13</v>
      </c>
    </row>
    <row r="658" spans="1:31" x14ac:dyDescent="0.25">
      <c r="A658">
        <v>207388</v>
      </c>
      <c r="B658" t="s">
        <v>1356</v>
      </c>
      <c r="C658" t="s">
        <v>1369</v>
      </c>
      <c r="D658">
        <v>1</v>
      </c>
      <c r="E658" t="s">
        <v>1376</v>
      </c>
      <c r="F658" t="s">
        <v>1375</v>
      </c>
      <c r="G658" t="s">
        <v>1374</v>
      </c>
      <c r="H658" t="s">
        <v>1373</v>
      </c>
      <c r="I658" t="s">
        <v>1372</v>
      </c>
      <c r="J658">
        <v>20952</v>
      </c>
      <c r="K658" t="s">
        <v>7</v>
      </c>
      <c r="L658" t="s">
        <v>6</v>
      </c>
      <c r="M658" t="s">
        <v>5</v>
      </c>
      <c r="N658" t="s">
        <v>1371</v>
      </c>
      <c r="O658" t="s">
        <v>0</v>
      </c>
      <c r="P658" s="3">
        <v>368.7</v>
      </c>
      <c r="Q658" s="3">
        <v>736.4</v>
      </c>
      <c r="R658" s="3">
        <v>1103.5999999999999</v>
      </c>
      <c r="S658" s="3">
        <v>1470.8</v>
      </c>
      <c r="T658" s="3">
        <v>1838</v>
      </c>
      <c r="U658" s="3">
        <v>2205.1999999999998</v>
      </c>
      <c r="V658" t="s">
        <v>46</v>
      </c>
      <c r="W658" t="s">
        <v>2</v>
      </c>
      <c r="X658" t="s">
        <v>64</v>
      </c>
      <c r="Y658" t="s">
        <v>64</v>
      </c>
      <c r="Z658" t="s">
        <v>1370</v>
      </c>
      <c r="AA658">
        <v>367.20000000000005</v>
      </c>
      <c r="AB658" t="s">
        <v>6717</v>
      </c>
      <c r="AC658" s="4">
        <v>7693574.4000000013</v>
      </c>
      <c r="AD658" s="5" t="s">
        <v>6682</v>
      </c>
      <c r="AE658" s="6">
        <v>0.5</v>
      </c>
    </row>
    <row r="659" spans="1:31" x14ac:dyDescent="0.25">
      <c r="A659">
        <v>207397</v>
      </c>
      <c r="B659" t="s">
        <v>1356</v>
      </c>
      <c r="C659" t="s">
        <v>1369</v>
      </c>
      <c r="D659">
        <v>1</v>
      </c>
      <c r="E659" t="s">
        <v>5565</v>
      </c>
      <c r="F659" t="s">
        <v>1367</v>
      </c>
      <c r="G659" t="s">
        <v>5566</v>
      </c>
      <c r="H659" t="s">
        <v>5567</v>
      </c>
      <c r="I659" t="s">
        <v>5568</v>
      </c>
      <c r="J659">
        <v>6712</v>
      </c>
      <c r="K659" t="s">
        <v>7</v>
      </c>
      <c r="L659" t="s">
        <v>6</v>
      </c>
      <c r="M659" t="s">
        <v>5</v>
      </c>
      <c r="N659" t="s">
        <v>1371</v>
      </c>
      <c r="O659" t="s">
        <v>0</v>
      </c>
      <c r="P659" s="3">
        <v>368.7</v>
      </c>
      <c r="Q659" s="3">
        <v>736.4</v>
      </c>
      <c r="R659" s="3">
        <v>1103.5999999999999</v>
      </c>
      <c r="S659" s="3">
        <v>1470.8</v>
      </c>
      <c r="T659" s="3">
        <v>1838</v>
      </c>
      <c r="U659" s="3">
        <v>2205.1999999999998</v>
      </c>
      <c r="V659" t="s">
        <v>46</v>
      </c>
      <c r="W659" t="s">
        <v>866</v>
      </c>
      <c r="X659" t="s">
        <v>866</v>
      </c>
      <c r="Y659" t="s">
        <v>866</v>
      </c>
      <c r="Z659" t="s">
        <v>0</v>
      </c>
      <c r="AA659">
        <v>367.20000000000005</v>
      </c>
      <c r="AB659" t="s">
        <v>6717</v>
      </c>
      <c r="AC659" s="4">
        <v>2464646.4000000004</v>
      </c>
      <c r="AD659" s="5" t="s">
        <v>6682</v>
      </c>
      <c r="AE659" s="6">
        <v>0.5</v>
      </c>
    </row>
    <row r="660" spans="1:31" x14ac:dyDescent="0.25">
      <c r="A660">
        <v>136233</v>
      </c>
      <c r="B660" t="s">
        <v>228</v>
      </c>
      <c r="D660">
        <v>1</v>
      </c>
      <c r="E660" t="s">
        <v>5334</v>
      </c>
      <c r="F660" t="s">
        <v>5335</v>
      </c>
      <c r="G660" t="s">
        <v>5336</v>
      </c>
      <c r="H660" t="s">
        <v>5337</v>
      </c>
      <c r="I660" t="s">
        <v>5338</v>
      </c>
      <c r="J660">
        <v>6295</v>
      </c>
      <c r="K660" t="s">
        <v>7</v>
      </c>
      <c r="L660" t="s">
        <v>6</v>
      </c>
      <c r="M660" t="s">
        <v>5</v>
      </c>
      <c r="N660" t="s">
        <v>5339</v>
      </c>
      <c r="O660" t="s">
        <v>0</v>
      </c>
      <c r="P660" s="3">
        <v>383</v>
      </c>
      <c r="Q660" s="3">
        <v>751</v>
      </c>
      <c r="R660" s="3">
        <v>1118</v>
      </c>
      <c r="S660" s="3">
        <v>1486</v>
      </c>
      <c r="T660" s="3">
        <v>1854</v>
      </c>
      <c r="U660" s="3">
        <v>2222</v>
      </c>
      <c r="V660" t="s">
        <v>46</v>
      </c>
      <c r="W660" t="s">
        <v>866</v>
      </c>
      <c r="X660" t="s">
        <v>1</v>
      </c>
      <c r="Y660" t="s">
        <v>1</v>
      </c>
      <c r="Z660" t="s">
        <v>5340</v>
      </c>
      <c r="AA660">
        <v>368</v>
      </c>
      <c r="AB660" t="s">
        <v>6717</v>
      </c>
      <c r="AC660" s="4">
        <v>2316560</v>
      </c>
      <c r="AD660" s="5" t="s">
        <v>6682</v>
      </c>
      <c r="AE660" s="6">
        <v>3.5</v>
      </c>
    </row>
    <row r="661" spans="1:31" x14ac:dyDescent="0.25">
      <c r="A661">
        <v>164313</v>
      </c>
      <c r="B661" t="s">
        <v>176</v>
      </c>
      <c r="D661">
        <v>4</v>
      </c>
      <c r="E661" t="s">
        <v>2481</v>
      </c>
      <c r="F661" t="s">
        <v>2480</v>
      </c>
      <c r="G661" t="s">
        <v>2479</v>
      </c>
      <c r="H661" t="s">
        <v>2478</v>
      </c>
      <c r="I661" t="s">
        <v>2477</v>
      </c>
      <c r="J661">
        <v>3104</v>
      </c>
      <c r="K661" t="s">
        <v>7</v>
      </c>
      <c r="L661" t="s">
        <v>6</v>
      </c>
      <c r="M661" t="s">
        <v>5</v>
      </c>
      <c r="N661" t="s">
        <v>2476</v>
      </c>
      <c r="O661" t="s">
        <v>0</v>
      </c>
      <c r="P661" s="3">
        <v>471</v>
      </c>
      <c r="Q661" s="3">
        <v>840</v>
      </c>
      <c r="R661" s="3">
        <v>1209</v>
      </c>
      <c r="S661" s="3">
        <v>1578</v>
      </c>
      <c r="T661" s="3">
        <v>1947</v>
      </c>
      <c r="U661" s="3">
        <v>2316</v>
      </c>
      <c r="V661" t="s">
        <v>30</v>
      </c>
      <c r="W661" t="s">
        <v>2</v>
      </c>
      <c r="X661" t="s">
        <v>39</v>
      </c>
      <c r="Y661" t="s">
        <v>39</v>
      </c>
      <c r="Z661" t="s">
        <v>0</v>
      </c>
      <c r="AA661">
        <v>369</v>
      </c>
      <c r="AB661" t="s">
        <v>6717</v>
      </c>
      <c r="AC661" s="4">
        <v>1145376</v>
      </c>
      <c r="AD661" s="5" t="s">
        <v>6682</v>
      </c>
      <c r="AE661" s="6">
        <v>25.5</v>
      </c>
    </row>
    <row r="662" spans="1:31" x14ac:dyDescent="0.25">
      <c r="A662">
        <v>177472</v>
      </c>
      <c r="B662" t="s">
        <v>2044</v>
      </c>
      <c r="D662">
        <v>4</v>
      </c>
      <c r="E662" t="s">
        <v>4464</v>
      </c>
      <c r="F662" t="s">
        <v>2420</v>
      </c>
      <c r="G662" t="s">
        <v>4465</v>
      </c>
      <c r="H662" t="s">
        <v>4466</v>
      </c>
      <c r="I662" t="s">
        <v>4467</v>
      </c>
      <c r="J662">
        <v>14396</v>
      </c>
      <c r="K662" t="s">
        <v>7</v>
      </c>
      <c r="L662" t="s">
        <v>6</v>
      </c>
      <c r="M662" t="s">
        <v>5</v>
      </c>
      <c r="N662" t="s">
        <v>4468</v>
      </c>
      <c r="O662" t="s">
        <v>0</v>
      </c>
      <c r="P662" s="3">
        <v>419</v>
      </c>
      <c r="Q662" s="3">
        <v>788</v>
      </c>
      <c r="R662" s="3">
        <v>1157</v>
      </c>
      <c r="S662" s="3">
        <v>1525</v>
      </c>
      <c r="T662" s="3">
        <v>1895</v>
      </c>
      <c r="U662" s="3">
        <v>2264</v>
      </c>
      <c r="V662" t="s">
        <v>46</v>
      </c>
      <c r="W662" t="s">
        <v>866</v>
      </c>
      <c r="X662" t="s">
        <v>1</v>
      </c>
      <c r="Y662" t="s">
        <v>1</v>
      </c>
      <c r="Z662" t="s">
        <v>0</v>
      </c>
      <c r="AA662">
        <v>370</v>
      </c>
      <c r="AB662" t="s">
        <v>6717</v>
      </c>
      <c r="AC662" s="4">
        <v>5326520</v>
      </c>
      <c r="AD662" s="5" t="s">
        <v>6682</v>
      </c>
      <c r="AE662" s="6">
        <v>11.25</v>
      </c>
    </row>
    <row r="663" spans="1:31" x14ac:dyDescent="0.25">
      <c r="A663">
        <v>240727</v>
      </c>
      <c r="B663" t="s">
        <v>320</v>
      </c>
      <c r="D663">
        <v>1</v>
      </c>
      <c r="E663" t="s">
        <v>6420</v>
      </c>
      <c r="F663" t="s">
        <v>6421</v>
      </c>
      <c r="G663" t="s">
        <v>6422</v>
      </c>
      <c r="H663" t="s">
        <v>6423</v>
      </c>
      <c r="I663" t="s">
        <v>6424</v>
      </c>
      <c r="J663">
        <v>10124</v>
      </c>
      <c r="K663" t="s">
        <v>7</v>
      </c>
      <c r="L663" t="s">
        <v>6</v>
      </c>
      <c r="M663" t="s">
        <v>5</v>
      </c>
      <c r="N663" t="s">
        <v>6425</v>
      </c>
      <c r="O663" t="s">
        <v>0</v>
      </c>
      <c r="P663" s="3">
        <v>542.33000000000004</v>
      </c>
      <c r="Q663" s="3">
        <v>1065.33</v>
      </c>
      <c r="R663" s="3">
        <v>1437.33</v>
      </c>
      <c r="S663" s="3">
        <v>2155.31</v>
      </c>
      <c r="T663" s="3">
        <v>2527.31</v>
      </c>
      <c r="U663" s="3">
        <v>2899.31</v>
      </c>
      <c r="V663" t="s">
        <v>46</v>
      </c>
      <c r="W663" t="s">
        <v>866</v>
      </c>
      <c r="X663" t="s">
        <v>1</v>
      </c>
      <c r="Y663" t="s">
        <v>1</v>
      </c>
      <c r="Z663" t="s">
        <v>0</v>
      </c>
      <c r="AA663">
        <v>372</v>
      </c>
      <c r="AB663" t="s">
        <v>6717</v>
      </c>
      <c r="AC663" s="4">
        <v>3766128</v>
      </c>
      <c r="AD663" s="5" t="s">
        <v>6682</v>
      </c>
      <c r="AE663" s="6">
        <v>166.82749999999987</v>
      </c>
    </row>
    <row r="664" spans="1:31" x14ac:dyDescent="0.25">
      <c r="A664">
        <v>207449</v>
      </c>
      <c r="B664" t="s">
        <v>1356</v>
      </c>
      <c r="C664" t="s">
        <v>1369</v>
      </c>
      <c r="D664">
        <v>4</v>
      </c>
      <c r="E664" t="s">
        <v>1368</v>
      </c>
      <c r="F664" t="s">
        <v>1367</v>
      </c>
      <c r="G664" t="s">
        <v>1366</v>
      </c>
      <c r="H664" t="s">
        <v>1365</v>
      </c>
      <c r="I664" t="s">
        <v>1364</v>
      </c>
      <c r="J664">
        <v>13444</v>
      </c>
      <c r="K664" t="s">
        <v>7</v>
      </c>
      <c r="L664" t="s">
        <v>6</v>
      </c>
      <c r="M664" t="s">
        <v>5</v>
      </c>
      <c r="N664" t="s">
        <v>1363</v>
      </c>
      <c r="O664" t="s">
        <v>0</v>
      </c>
      <c r="P664" s="3">
        <v>372.6</v>
      </c>
      <c r="Q664" s="3">
        <v>745.2</v>
      </c>
      <c r="R664" s="3">
        <v>1117.8</v>
      </c>
      <c r="S664" s="3">
        <v>1490.4</v>
      </c>
      <c r="T664" s="3">
        <v>1863</v>
      </c>
      <c r="U664" s="3">
        <v>2235.6</v>
      </c>
      <c r="V664" t="s">
        <v>101</v>
      </c>
      <c r="W664" t="s">
        <v>2</v>
      </c>
      <c r="X664" t="s">
        <v>1109</v>
      </c>
      <c r="Y664" t="s">
        <v>1</v>
      </c>
      <c r="Z664" t="s">
        <v>0</v>
      </c>
      <c r="AA664">
        <v>372.59999999999991</v>
      </c>
      <c r="AB664" t="s">
        <v>6717</v>
      </c>
      <c r="AC664" s="4">
        <v>5009234.3999999985</v>
      </c>
      <c r="AD664" s="5" t="s">
        <v>6682</v>
      </c>
      <c r="AE664" s="6">
        <v>0</v>
      </c>
    </row>
    <row r="665" spans="1:31" x14ac:dyDescent="0.25">
      <c r="A665">
        <v>146296</v>
      </c>
      <c r="B665" t="s">
        <v>59</v>
      </c>
      <c r="C665" t="s">
        <v>2835</v>
      </c>
      <c r="D665">
        <v>4</v>
      </c>
      <c r="E665" t="s">
        <v>2919</v>
      </c>
      <c r="F665" t="s">
        <v>2918</v>
      </c>
      <c r="G665" t="s">
        <v>2917</v>
      </c>
      <c r="H665" t="s">
        <v>2916</v>
      </c>
      <c r="I665" t="s">
        <v>2915</v>
      </c>
      <c r="J665">
        <v>15776</v>
      </c>
      <c r="K665" t="s">
        <v>7</v>
      </c>
      <c r="L665" t="s">
        <v>6</v>
      </c>
      <c r="M665" t="s">
        <v>5</v>
      </c>
      <c r="N665" t="s">
        <v>2914</v>
      </c>
      <c r="O665" t="s">
        <v>0</v>
      </c>
      <c r="P665" s="3">
        <v>375</v>
      </c>
      <c r="Q665" s="3">
        <v>750</v>
      </c>
      <c r="R665" s="3">
        <v>1125</v>
      </c>
      <c r="S665" s="3">
        <v>1500</v>
      </c>
      <c r="T665" s="3">
        <v>1875</v>
      </c>
      <c r="U665" s="3">
        <v>2250</v>
      </c>
      <c r="V665" t="s">
        <v>46</v>
      </c>
      <c r="W665" t="s">
        <v>2</v>
      </c>
      <c r="X665" t="s">
        <v>1</v>
      </c>
      <c r="Y665" t="s">
        <v>1</v>
      </c>
      <c r="Z665" t="s">
        <v>0</v>
      </c>
      <c r="AA665">
        <v>375</v>
      </c>
      <c r="AB665" t="s">
        <v>6717</v>
      </c>
      <c r="AC665" s="4">
        <v>5916000</v>
      </c>
      <c r="AD665" s="5" t="s">
        <v>6682</v>
      </c>
      <c r="AE665" s="6">
        <v>0</v>
      </c>
    </row>
    <row r="666" spans="1:31" x14ac:dyDescent="0.25">
      <c r="A666">
        <v>148256</v>
      </c>
      <c r="B666" t="s">
        <v>59</v>
      </c>
      <c r="C666" t="s">
        <v>2835</v>
      </c>
      <c r="D666">
        <v>4</v>
      </c>
      <c r="E666" t="s">
        <v>2857</v>
      </c>
      <c r="F666" t="s">
        <v>2856</v>
      </c>
      <c r="G666" t="s">
        <v>2855</v>
      </c>
      <c r="H666" t="s">
        <v>2854</v>
      </c>
      <c r="I666" t="s">
        <v>2853</v>
      </c>
      <c r="J666">
        <v>2970</v>
      </c>
      <c r="K666" t="s">
        <v>7</v>
      </c>
      <c r="L666" t="s">
        <v>6</v>
      </c>
      <c r="M666" t="s">
        <v>5</v>
      </c>
      <c r="N666" t="s">
        <v>2852</v>
      </c>
      <c r="O666" t="s">
        <v>0</v>
      </c>
      <c r="P666" s="3">
        <v>375</v>
      </c>
      <c r="Q666" s="3">
        <v>750</v>
      </c>
      <c r="R666" s="3">
        <v>1125</v>
      </c>
      <c r="S666" s="3">
        <v>1500</v>
      </c>
      <c r="T666" s="3">
        <v>1875</v>
      </c>
      <c r="U666" s="3">
        <v>2250</v>
      </c>
      <c r="V666" t="s">
        <v>46</v>
      </c>
      <c r="W666" t="s">
        <v>2</v>
      </c>
      <c r="X666" t="s">
        <v>1</v>
      </c>
      <c r="Y666" t="s">
        <v>1</v>
      </c>
      <c r="Z666" t="s">
        <v>2851</v>
      </c>
      <c r="AA666">
        <v>375</v>
      </c>
      <c r="AB666" t="s">
        <v>6717</v>
      </c>
      <c r="AC666" s="4">
        <v>1113750</v>
      </c>
      <c r="AD666" s="5" t="s">
        <v>6682</v>
      </c>
      <c r="AE666" s="6">
        <v>0</v>
      </c>
    </row>
    <row r="667" spans="1:31" x14ac:dyDescent="0.25">
      <c r="A667">
        <v>172200</v>
      </c>
      <c r="B667" t="s">
        <v>207</v>
      </c>
      <c r="D667">
        <v>1</v>
      </c>
      <c r="E667" t="s">
        <v>2324</v>
      </c>
      <c r="F667" t="s">
        <v>2323</v>
      </c>
      <c r="G667" t="s">
        <v>2322</v>
      </c>
      <c r="H667" t="s">
        <v>2321</v>
      </c>
      <c r="I667" t="s">
        <v>2320</v>
      </c>
      <c r="J667">
        <v>11542</v>
      </c>
      <c r="K667" t="s">
        <v>7</v>
      </c>
      <c r="L667" t="s">
        <v>6</v>
      </c>
      <c r="M667" t="s">
        <v>5</v>
      </c>
      <c r="N667" t="s">
        <v>2319</v>
      </c>
      <c r="O667" t="s">
        <v>0</v>
      </c>
      <c r="P667" s="3">
        <v>418</v>
      </c>
      <c r="Q667" s="3">
        <v>793</v>
      </c>
      <c r="R667" s="3">
        <v>1168</v>
      </c>
      <c r="S667" s="3">
        <v>1543</v>
      </c>
      <c r="T667" s="3">
        <v>1918</v>
      </c>
      <c r="U667" s="3">
        <v>2293</v>
      </c>
      <c r="V667" t="s">
        <v>30</v>
      </c>
      <c r="W667" t="s">
        <v>2</v>
      </c>
      <c r="X667" t="s">
        <v>39</v>
      </c>
      <c r="Y667" t="s">
        <v>39</v>
      </c>
      <c r="Z667" t="s">
        <v>0</v>
      </c>
      <c r="AA667">
        <v>375</v>
      </c>
      <c r="AB667" t="s">
        <v>6717</v>
      </c>
      <c r="AC667" s="4">
        <v>4328250</v>
      </c>
      <c r="AD667" s="5" t="s">
        <v>6682</v>
      </c>
      <c r="AE667" s="6">
        <v>10.75</v>
      </c>
    </row>
    <row r="668" spans="1:31" x14ac:dyDescent="0.25">
      <c r="A668">
        <v>133508</v>
      </c>
      <c r="B668" t="s">
        <v>228</v>
      </c>
      <c r="D668">
        <v>1</v>
      </c>
      <c r="E668" t="s">
        <v>3241</v>
      </c>
      <c r="F668" t="s">
        <v>3240</v>
      </c>
      <c r="G668" t="s">
        <v>3239</v>
      </c>
      <c r="H668" t="s">
        <v>3238</v>
      </c>
      <c r="I668" t="s">
        <v>3237</v>
      </c>
      <c r="J668">
        <v>15389</v>
      </c>
      <c r="K668" t="s">
        <v>7</v>
      </c>
      <c r="L668" t="s">
        <v>6</v>
      </c>
      <c r="M668" t="s">
        <v>5</v>
      </c>
      <c r="N668" t="s">
        <v>3236</v>
      </c>
      <c r="O668" t="s">
        <v>0</v>
      </c>
      <c r="P668" s="3">
        <v>377.13</v>
      </c>
      <c r="Q668" s="3">
        <v>754.26</v>
      </c>
      <c r="R668" s="3">
        <v>1131.3900000000001</v>
      </c>
      <c r="S668" s="3">
        <v>1508.52</v>
      </c>
      <c r="T668" s="3">
        <v>1885.65</v>
      </c>
      <c r="U668" s="3">
        <v>2262.7800000000002</v>
      </c>
      <c r="V668" t="s">
        <v>30</v>
      </c>
      <c r="W668" t="s">
        <v>2</v>
      </c>
      <c r="X668" t="s">
        <v>39</v>
      </c>
      <c r="Y668" t="s">
        <v>39</v>
      </c>
      <c r="Z668" t="s">
        <v>0</v>
      </c>
      <c r="AA668">
        <v>377.13000000000011</v>
      </c>
      <c r="AB668" t="s">
        <v>6717</v>
      </c>
      <c r="AC668" s="4">
        <v>5803653.5700000012</v>
      </c>
      <c r="AD668" s="5" t="s">
        <v>6682</v>
      </c>
      <c r="AE668" s="6">
        <v>0</v>
      </c>
    </row>
    <row r="669" spans="1:31" x14ac:dyDescent="0.25">
      <c r="A669">
        <v>200305</v>
      </c>
      <c r="B669" t="s">
        <v>1520</v>
      </c>
      <c r="C669" t="s">
        <v>1519</v>
      </c>
      <c r="D669">
        <v>4</v>
      </c>
      <c r="E669" t="s">
        <v>1518</v>
      </c>
      <c r="F669" t="s">
        <v>1517</v>
      </c>
      <c r="G669" t="s">
        <v>1516</v>
      </c>
      <c r="H669" t="s">
        <v>1515</v>
      </c>
      <c r="I669" t="s">
        <v>1514</v>
      </c>
      <c r="J669">
        <v>3033</v>
      </c>
      <c r="K669" t="s">
        <v>7</v>
      </c>
      <c r="L669" t="s">
        <v>6</v>
      </c>
      <c r="M669" t="s">
        <v>5</v>
      </c>
      <c r="N669" t="s">
        <v>1513</v>
      </c>
      <c r="O669" t="s">
        <v>0</v>
      </c>
      <c r="P669" s="3">
        <v>465.87</v>
      </c>
      <c r="Q669" s="3">
        <v>931.74</v>
      </c>
      <c r="R669" s="3">
        <v>1397.61</v>
      </c>
      <c r="S669" s="3">
        <v>1863.48</v>
      </c>
      <c r="T669" s="3">
        <v>2240.85</v>
      </c>
      <c r="U669" s="3">
        <v>2618.2199999999998</v>
      </c>
      <c r="V669" t="s">
        <v>46</v>
      </c>
      <c r="W669" t="s">
        <v>2</v>
      </c>
      <c r="X669" t="s">
        <v>1</v>
      </c>
      <c r="Y669" t="s">
        <v>1</v>
      </c>
      <c r="Z669" t="s">
        <v>0</v>
      </c>
      <c r="AA669">
        <v>377.36999999999989</v>
      </c>
      <c r="AB669" t="s">
        <v>6717</v>
      </c>
      <c r="AC669" s="4">
        <v>1144563.2099999997</v>
      </c>
      <c r="AD669" s="5" t="s">
        <v>6682</v>
      </c>
      <c r="AE669" s="6">
        <v>88.5</v>
      </c>
    </row>
    <row r="670" spans="1:31" x14ac:dyDescent="0.25">
      <c r="A670">
        <v>146685</v>
      </c>
      <c r="B670" t="s">
        <v>59</v>
      </c>
      <c r="D670">
        <v>4</v>
      </c>
      <c r="E670" t="s">
        <v>2888</v>
      </c>
      <c r="F670" t="s">
        <v>2420</v>
      </c>
      <c r="G670" t="s">
        <v>2887</v>
      </c>
      <c r="H670" t="s">
        <v>2886</v>
      </c>
      <c r="I670" t="s">
        <v>2885</v>
      </c>
      <c r="J670">
        <v>7006</v>
      </c>
      <c r="K670" t="s">
        <v>7</v>
      </c>
      <c r="L670" t="s">
        <v>6</v>
      </c>
      <c r="M670" t="s">
        <v>5</v>
      </c>
      <c r="N670" t="s">
        <v>2884</v>
      </c>
      <c r="O670" t="s">
        <v>0</v>
      </c>
      <c r="P670" s="3">
        <v>378</v>
      </c>
      <c r="Q670" s="3">
        <v>756</v>
      </c>
      <c r="R670" s="3">
        <v>1134</v>
      </c>
      <c r="S670" s="3">
        <v>1512</v>
      </c>
      <c r="T670" s="3">
        <v>1890</v>
      </c>
      <c r="U670" s="3">
        <v>2268</v>
      </c>
      <c r="V670" t="s">
        <v>46</v>
      </c>
      <c r="W670" t="s">
        <v>2</v>
      </c>
      <c r="X670" t="s">
        <v>1</v>
      </c>
      <c r="Y670" t="s">
        <v>1</v>
      </c>
      <c r="Z670" t="s">
        <v>0</v>
      </c>
      <c r="AA670">
        <v>378</v>
      </c>
      <c r="AB670" t="s">
        <v>6717</v>
      </c>
      <c r="AC670" s="4">
        <v>2648268</v>
      </c>
      <c r="AD670" s="5" t="s">
        <v>6682</v>
      </c>
      <c r="AE670" s="6">
        <v>0</v>
      </c>
    </row>
    <row r="671" spans="1:31" x14ac:dyDescent="0.25">
      <c r="A671">
        <v>149727</v>
      </c>
      <c r="B671" t="s">
        <v>59</v>
      </c>
      <c r="D671">
        <v>4</v>
      </c>
      <c r="E671" t="s">
        <v>2829</v>
      </c>
      <c r="F671" t="s">
        <v>2828</v>
      </c>
      <c r="G671" t="s">
        <v>2827</v>
      </c>
      <c r="H671" t="s">
        <v>2826</v>
      </c>
      <c r="I671" t="s">
        <v>2825</v>
      </c>
      <c r="J671">
        <v>10904</v>
      </c>
      <c r="K671" t="s">
        <v>7</v>
      </c>
      <c r="L671" t="s">
        <v>6</v>
      </c>
      <c r="M671" t="s">
        <v>5</v>
      </c>
      <c r="N671" t="s">
        <v>2824</v>
      </c>
      <c r="O671" t="s">
        <v>0</v>
      </c>
      <c r="P671" s="3">
        <v>378</v>
      </c>
      <c r="Q671" s="3">
        <v>756</v>
      </c>
      <c r="R671" s="3">
        <v>1134</v>
      </c>
      <c r="S671" s="3">
        <v>1512</v>
      </c>
      <c r="T671" s="3">
        <v>1890</v>
      </c>
      <c r="U671" s="3">
        <v>2268</v>
      </c>
      <c r="V671" t="s">
        <v>46</v>
      </c>
      <c r="W671" t="s">
        <v>2</v>
      </c>
      <c r="X671" t="s">
        <v>1</v>
      </c>
      <c r="Y671" t="s">
        <v>1</v>
      </c>
      <c r="Z671" t="s">
        <v>0</v>
      </c>
      <c r="AA671">
        <v>378</v>
      </c>
      <c r="AB671" t="s">
        <v>6717</v>
      </c>
      <c r="AC671" s="4">
        <v>4121712</v>
      </c>
      <c r="AD671" s="5" t="s">
        <v>6682</v>
      </c>
      <c r="AE671" s="6">
        <v>0</v>
      </c>
    </row>
    <row r="672" spans="1:31" x14ac:dyDescent="0.25">
      <c r="A672">
        <v>141811</v>
      </c>
      <c r="B672" t="s">
        <v>2993</v>
      </c>
      <c r="C672" t="s">
        <v>3000</v>
      </c>
      <c r="D672">
        <v>4</v>
      </c>
      <c r="E672" t="s">
        <v>5460</v>
      </c>
      <c r="F672" t="s">
        <v>5461</v>
      </c>
      <c r="G672" t="s">
        <v>5462</v>
      </c>
      <c r="H672" t="s">
        <v>5463</v>
      </c>
      <c r="I672" t="s">
        <v>5464</v>
      </c>
      <c r="J672">
        <v>7742</v>
      </c>
      <c r="K672" t="s">
        <v>7</v>
      </c>
      <c r="L672" t="s">
        <v>6</v>
      </c>
      <c r="M672" t="s">
        <v>5</v>
      </c>
      <c r="N672" t="s">
        <v>5465</v>
      </c>
      <c r="O672" t="s">
        <v>0</v>
      </c>
      <c r="P672" s="3">
        <v>401</v>
      </c>
      <c r="Q672" s="3">
        <v>782</v>
      </c>
      <c r="R672" s="3">
        <v>1163</v>
      </c>
      <c r="S672" s="3">
        <v>1542</v>
      </c>
      <c r="T672" s="3">
        <v>1920</v>
      </c>
      <c r="U672" s="3">
        <v>2298</v>
      </c>
      <c r="V672" t="s">
        <v>46</v>
      </c>
      <c r="W672" t="s">
        <v>866</v>
      </c>
      <c r="X672" t="s">
        <v>1</v>
      </c>
      <c r="Y672" t="s">
        <v>1</v>
      </c>
      <c r="Z672" t="s">
        <v>5466</v>
      </c>
      <c r="AA672">
        <v>378</v>
      </c>
      <c r="AB672" t="s">
        <v>6717</v>
      </c>
      <c r="AC672" s="4">
        <v>2926476</v>
      </c>
      <c r="AD672" s="5" t="s">
        <v>6682</v>
      </c>
      <c r="AE672" s="6">
        <v>7.5</v>
      </c>
    </row>
    <row r="673" spans="1:31" x14ac:dyDescent="0.25">
      <c r="A673">
        <v>141990</v>
      </c>
      <c r="B673" t="s">
        <v>2993</v>
      </c>
      <c r="C673" t="s">
        <v>3000</v>
      </c>
      <c r="D673">
        <v>4</v>
      </c>
      <c r="E673" t="s">
        <v>5467</v>
      </c>
      <c r="F673" t="s">
        <v>5468</v>
      </c>
      <c r="G673" t="s">
        <v>5469</v>
      </c>
      <c r="H673" t="s">
        <v>5470</v>
      </c>
      <c r="I673" t="s">
        <v>5471</v>
      </c>
      <c r="J673">
        <v>2661</v>
      </c>
      <c r="K673" t="s">
        <v>7</v>
      </c>
      <c r="L673" t="s">
        <v>6</v>
      </c>
      <c r="M673" t="s">
        <v>5</v>
      </c>
      <c r="N673" t="s">
        <v>5472</v>
      </c>
      <c r="O673" t="s">
        <v>0</v>
      </c>
      <c r="P673" s="3">
        <v>384</v>
      </c>
      <c r="Q673" s="3">
        <v>768</v>
      </c>
      <c r="R673" s="3">
        <v>1152</v>
      </c>
      <c r="S673" s="3">
        <v>1532</v>
      </c>
      <c r="T673" s="3">
        <v>1910</v>
      </c>
      <c r="U673" s="3">
        <v>2288</v>
      </c>
      <c r="V673" t="s">
        <v>46</v>
      </c>
      <c r="W673" t="s">
        <v>866</v>
      </c>
      <c r="X673" t="s">
        <v>1</v>
      </c>
      <c r="Y673" t="s">
        <v>1</v>
      </c>
      <c r="Z673" t="s">
        <v>0</v>
      </c>
      <c r="AA673">
        <v>378</v>
      </c>
      <c r="AB673" t="s">
        <v>6717</v>
      </c>
      <c r="AC673" s="4">
        <v>1005858</v>
      </c>
      <c r="AD673" s="5" t="s">
        <v>6682</v>
      </c>
      <c r="AE673" s="6">
        <v>5</v>
      </c>
    </row>
    <row r="674" spans="1:31" x14ac:dyDescent="0.25">
      <c r="A674">
        <v>146506</v>
      </c>
      <c r="B674" t="s">
        <v>59</v>
      </c>
      <c r="D674">
        <v>4</v>
      </c>
      <c r="E674" t="s">
        <v>2901</v>
      </c>
      <c r="F674" t="s">
        <v>2900</v>
      </c>
      <c r="G674" t="s">
        <v>2899</v>
      </c>
      <c r="H674" t="s">
        <v>2898</v>
      </c>
      <c r="I674" t="s">
        <v>2897</v>
      </c>
      <c r="J674">
        <v>5593</v>
      </c>
      <c r="K674" t="s">
        <v>7</v>
      </c>
      <c r="L674" t="s">
        <v>6</v>
      </c>
      <c r="M674" t="s">
        <v>5</v>
      </c>
      <c r="N674" t="s">
        <v>2896</v>
      </c>
      <c r="O674" t="s">
        <v>0</v>
      </c>
      <c r="P674" s="3">
        <v>378.9</v>
      </c>
      <c r="Q674" s="3">
        <v>757.8</v>
      </c>
      <c r="R674" s="3">
        <v>1136.7</v>
      </c>
      <c r="S674" s="3">
        <v>1515.6</v>
      </c>
      <c r="T674" s="3">
        <v>1894.5</v>
      </c>
      <c r="U674" s="3">
        <v>2273.4</v>
      </c>
      <c r="V674" t="s">
        <v>46</v>
      </c>
      <c r="W674" t="s">
        <v>2</v>
      </c>
      <c r="X674" t="s">
        <v>1</v>
      </c>
      <c r="Y674" t="s">
        <v>1</v>
      </c>
      <c r="Z674" t="s">
        <v>0</v>
      </c>
      <c r="AA674">
        <v>378.90000000000009</v>
      </c>
      <c r="AB674" t="s">
        <v>6717</v>
      </c>
      <c r="AC674" s="4">
        <v>2119187.7000000007</v>
      </c>
      <c r="AD674" s="5" t="s">
        <v>6682</v>
      </c>
      <c r="AE674" s="6">
        <v>0</v>
      </c>
    </row>
    <row r="675" spans="1:31" x14ac:dyDescent="0.25">
      <c r="A675">
        <v>137281</v>
      </c>
      <c r="B675" t="s">
        <v>228</v>
      </c>
      <c r="D675">
        <v>1</v>
      </c>
      <c r="E675" t="s">
        <v>5377</v>
      </c>
      <c r="F675" t="s">
        <v>5378</v>
      </c>
      <c r="G675" t="s">
        <v>5379</v>
      </c>
      <c r="H675" t="s">
        <v>5380</v>
      </c>
      <c r="I675" t="s">
        <v>5381</v>
      </c>
      <c r="J675">
        <v>7114</v>
      </c>
      <c r="K675" t="s">
        <v>7</v>
      </c>
      <c r="L675" t="s">
        <v>6</v>
      </c>
      <c r="M675" t="s">
        <v>5</v>
      </c>
      <c r="N675" t="s">
        <v>5383</v>
      </c>
      <c r="O675" t="s">
        <v>0</v>
      </c>
      <c r="P675" s="3">
        <v>380.25</v>
      </c>
      <c r="Q675" s="3">
        <v>760.5</v>
      </c>
      <c r="R675" s="3">
        <v>1140.75</v>
      </c>
      <c r="S675" s="3">
        <v>1521</v>
      </c>
      <c r="T675" s="3">
        <v>1901.25</v>
      </c>
      <c r="U675" s="3">
        <v>2281.5</v>
      </c>
      <c r="V675" t="s">
        <v>30</v>
      </c>
      <c r="W675" t="s">
        <v>866</v>
      </c>
      <c r="X675" t="s">
        <v>39</v>
      </c>
      <c r="Y675" t="s">
        <v>39</v>
      </c>
      <c r="Z675" t="s">
        <v>5382</v>
      </c>
      <c r="AA675">
        <v>380.25</v>
      </c>
      <c r="AB675" t="s">
        <v>6717</v>
      </c>
      <c r="AC675" s="4">
        <v>2705098.5</v>
      </c>
      <c r="AD675" s="5" t="s">
        <v>6682</v>
      </c>
      <c r="AE675" s="6">
        <v>0</v>
      </c>
    </row>
    <row r="676" spans="1:31" x14ac:dyDescent="0.25">
      <c r="A676">
        <v>207670</v>
      </c>
      <c r="B676" t="s">
        <v>1356</v>
      </c>
      <c r="D676">
        <v>4</v>
      </c>
      <c r="E676" t="s">
        <v>1355</v>
      </c>
      <c r="F676" t="s">
        <v>1354</v>
      </c>
      <c r="G676" t="s">
        <v>1353</v>
      </c>
      <c r="H676" t="s">
        <v>1352</v>
      </c>
      <c r="I676" t="s">
        <v>1351</v>
      </c>
      <c r="J676">
        <v>6891</v>
      </c>
      <c r="K676" t="s">
        <v>7</v>
      </c>
      <c r="L676" t="s">
        <v>6</v>
      </c>
      <c r="M676" t="s">
        <v>5</v>
      </c>
      <c r="N676" t="s">
        <v>1350</v>
      </c>
      <c r="O676" t="s">
        <v>0</v>
      </c>
      <c r="P676" s="3">
        <v>380.7</v>
      </c>
      <c r="Q676" s="3">
        <v>761.4</v>
      </c>
      <c r="R676" s="3">
        <v>1142.0999999999999</v>
      </c>
      <c r="S676" s="3">
        <v>1522.8</v>
      </c>
      <c r="T676" s="3">
        <v>1903.5</v>
      </c>
      <c r="U676" s="3">
        <v>2284.1999999999998</v>
      </c>
      <c r="V676" t="s">
        <v>46</v>
      </c>
      <c r="W676" t="s">
        <v>2</v>
      </c>
      <c r="X676" t="s">
        <v>1</v>
      </c>
      <c r="Y676" t="s">
        <v>1</v>
      </c>
      <c r="Z676" t="s">
        <v>0</v>
      </c>
      <c r="AA676">
        <v>380.70000000000005</v>
      </c>
      <c r="AB676" t="s">
        <v>6717</v>
      </c>
      <c r="AC676" s="4">
        <v>2623403.7000000002</v>
      </c>
      <c r="AD676" s="5" t="s">
        <v>6682</v>
      </c>
      <c r="AE676" s="6">
        <v>0</v>
      </c>
    </row>
    <row r="677" spans="1:31" x14ac:dyDescent="0.25">
      <c r="A677">
        <v>447689</v>
      </c>
      <c r="B677" t="s">
        <v>14</v>
      </c>
      <c r="C677" t="s">
        <v>71</v>
      </c>
      <c r="D677">
        <v>1</v>
      </c>
      <c r="E677" t="s">
        <v>4290</v>
      </c>
      <c r="F677" t="s">
        <v>4140</v>
      </c>
      <c r="G677" t="s">
        <v>4291</v>
      </c>
      <c r="H677" t="s">
        <v>4292</v>
      </c>
      <c r="I677" t="s">
        <v>4293</v>
      </c>
      <c r="J677">
        <v>10828</v>
      </c>
      <c r="K677" t="s">
        <v>7</v>
      </c>
      <c r="L677" t="s">
        <v>6</v>
      </c>
      <c r="M677" t="s">
        <v>5</v>
      </c>
      <c r="N677" t="s">
        <v>4294</v>
      </c>
      <c r="O677" t="s">
        <v>0</v>
      </c>
      <c r="P677" s="3">
        <v>856.89</v>
      </c>
      <c r="Q677" s="3">
        <v>1613.78</v>
      </c>
      <c r="R677" s="3">
        <v>1998.17</v>
      </c>
      <c r="S677" s="3">
        <v>2382.56</v>
      </c>
      <c r="T677" s="3">
        <v>2767</v>
      </c>
      <c r="U677" s="3">
        <v>2767</v>
      </c>
      <c r="V677" t="s">
        <v>30</v>
      </c>
      <c r="W677" t="s">
        <v>15</v>
      </c>
      <c r="X677">
        <v>15</v>
      </c>
      <c r="Y677" t="s">
        <v>4296</v>
      </c>
      <c r="Z677" t="s">
        <v>4295</v>
      </c>
      <c r="AA677">
        <v>384.44000000000005</v>
      </c>
      <c r="AB677" t="s">
        <v>6717</v>
      </c>
      <c r="AC677" s="4">
        <v>4162716.3200000008</v>
      </c>
      <c r="AD677" s="5" t="s">
        <v>6682</v>
      </c>
      <c r="AE677" s="6">
        <v>211.20000000000027</v>
      </c>
    </row>
    <row r="678" spans="1:31" x14ac:dyDescent="0.25">
      <c r="A678">
        <v>147800</v>
      </c>
      <c r="B678" t="s">
        <v>59</v>
      </c>
      <c r="D678">
        <v>4</v>
      </c>
      <c r="E678" t="s">
        <v>2870</v>
      </c>
      <c r="F678" t="s">
        <v>2869</v>
      </c>
      <c r="G678" t="s">
        <v>2868</v>
      </c>
      <c r="H678" t="s">
        <v>2867</v>
      </c>
      <c r="I678" t="s">
        <v>2866</v>
      </c>
      <c r="J678">
        <v>10589</v>
      </c>
      <c r="K678" t="s">
        <v>7</v>
      </c>
      <c r="L678" t="s">
        <v>6</v>
      </c>
      <c r="M678" t="s">
        <v>5</v>
      </c>
      <c r="N678" t="s">
        <v>2865</v>
      </c>
      <c r="O678" t="s">
        <v>0</v>
      </c>
      <c r="P678" s="3">
        <v>425.75</v>
      </c>
      <c r="Q678" s="3">
        <v>809.5</v>
      </c>
      <c r="R678" s="3">
        <v>1194.25</v>
      </c>
      <c r="S678" s="3">
        <v>1579</v>
      </c>
      <c r="T678" s="3">
        <v>1963.75</v>
      </c>
      <c r="U678" s="3">
        <v>2348.5</v>
      </c>
      <c r="V678" t="s">
        <v>46</v>
      </c>
      <c r="W678" t="s">
        <v>2</v>
      </c>
      <c r="X678" t="s">
        <v>1</v>
      </c>
      <c r="Y678" t="s">
        <v>1</v>
      </c>
      <c r="Z678" t="s">
        <v>2864</v>
      </c>
      <c r="AA678">
        <v>384.75</v>
      </c>
      <c r="AB678" t="s">
        <v>6717</v>
      </c>
      <c r="AC678" s="4">
        <v>4074117.75</v>
      </c>
      <c r="AD678" s="5" t="s">
        <v>6682</v>
      </c>
      <c r="AE678" s="6">
        <v>10</v>
      </c>
    </row>
    <row r="679" spans="1:31" x14ac:dyDescent="0.25">
      <c r="A679">
        <v>144944</v>
      </c>
      <c r="B679" t="s">
        <v>59</v>
      </c>
      <c r="D679">
        <v>4</v>
      </c>
      <c r="E679" t="s">
        <v>5559</v>
      </c>
      <c r="F679" t="s">
        <v>5560</v>
      </c>
      <c r="G679" t="s">
        <v>5561</v>
      </c>
      <c r="H679" t="s">
        <v>5562</v>
      </c>
      <c r="I679" t="s">
        <v>5563</v>
      </c>
      <c r="J679">
        <v>10929</v>
      </c>
      <c r="K679" t="s">
        <v>7</v>
      </c>
      <c r="L679" t="s">
        <v>6</v>
      </c>
      <c r="M679" t="s">
        <v>5</v>
      </c>
      <c r="N679" t="s">
        <v>5564</v>
      </c>
      <c r="O679" t="s">
        <v>0</v>
      </c>
      <c r="P679" s="3">
        <v>381</v>
      </c>
      <c r="Q679" s="3">
        <v>756</v>
      </c>
      <c r="R679" s="3">
        <v>1131</v>
      </c>
      <c r="S679" s="3">
        <v>1506</v>
      </c>
      <c r="T679" s="3">
        <v>1891</v>
      </c>
      <c r="U679" s="3">
        <v>2256</v>
      </c>
      <c r="V679" t="s">
        <v>46</v>
      </c>
      <c r="W679" t="s">
        <v>866</v>
      </c>
      <c r="X679" t="s">
        <v>1</v>
      </c>
      <c r="Y679" t="s">
        <v>1</v>
      </c>
      <c r="Z679" t="s">
        <v>0</v>
      </c>
      <c r="AA679">
        <v>385</v>
      </c>
      <c r="AB679" t="s">
        <v>6717</v>
      </c>
      <c r="AC679" s="4">
        <v>4207665</v>
      </c>
      <c r="AD679" s="5" t="s">
        <v>6682</v>
      </c>
      <c r="AE679" s="6">
        <v>0</v>
      </c>
    </row>
    <row r="680" spans="1:31" x14ac:dyDescent="0.25">
      <c r="A680">
        <v>149532</v>
      </c>
      <c r="B680" t="s">
        <v>59</v>
      </c>
      <c r="C680" t="s">
        <v>2835</v>
      </c>
      <c r="D680">
        <v>4</v>
      </c>
      <c r="E680" t="s">
        <v>2834</v>
      </c>
      <c r="F680" t="s">
        <v>2833</v>
      </c>
      <c r="G680" t="s">
        <v>2831</v>
      </c>
      <c r="H680" t="s">
        <v>2832</v>
      </c>
      <c r="I680" t="s">
        <v>2831</v>
      </c>
      <c r="J680">
        <v>11577</v>
      </c>
      <c r="K680" t="s">
        <v>7</v>
      </c>
      <c r="L680" t="s">
        <v>6</v>
      </c>
      <c r="M680" t="s">
        <v>5</v>
      </c>
      <c r="N680" t="s">
        <v>2830</v>
      </c>
      <c r="O680" t="s">
        <v>0</v>
      </c>
      <c r="P680" s="3">
        <v>387</v>
      </c>
      <c r="Q680" s="3">
        <v>774</v>
      </c>
      <c r="R680" s="3">
        <v>1161</v>
      </c>
      <c r="S680" s="3">
        <v>1548</v>
      </c>
      <c r="T680" s="3">
        <v>1935</v>
      </c>
      <c r="U680" s="3">
        <v>2322</v>
      </c>
      <c r="V680" t="s">
        <v>30</v>
      </c>
      <c r="W680" t="s">
        <v>2</v>
      </c>
      <c r="X680" t="s">
        <v>39</v>
      </c>
      <c r="Y680" t="s">
        <v>39</v>
      </c>
      <c r="Z680" t="s">
        <v>0</v>
      </c>
      <c r="AA680">
        <v>387</v>
      </c>
      <c r="AB680" t="s">
        <v>6717</v>
      </c>
      <c r="AC680" s="4">
        <v>4480299</v>
      </c>
      <c r="AD680" s="5" t="s">
        <v>6682</v>
      </c>
      <c r="AE680" s="6">
        <v>0</v>
      </c>
    </row>
    <row r="681" spans="1:31" x14ac:dyDescent="0.25">
      <c r="A681">
        <v>238759</v>
      </c>
      <c r="B681" t="s">
        <v>329</v>
      </c>
      <c r="D681">
        <v>4</v>
      </c>
      <c r="E681" t="s">
        <v>406</v>
      </c>
      <c r="F681" t="s">
        <v>405</v>
      </c>
      <c r="G681" t="s">
        <v>404</v>
      </c>
      <c r="H681" t="s">
        <v>403</v>
      </c>
      <c r="I681" t="s">
        <v>402</v>
      </c>
      <c r="J681">
        <v>7410</v>
      </c>
      <c r="K681" t="s">
        <v>7</v>
      </c>
      <c r="L681" t="s">
        <v>6</v>
      </c>
      <c r="M681" t="s">
        <v>5</v>
      </c>
      <c r="N681" t="s">
        <v>401</v>
      </c>
      <c r="O681" t="s">
        <v>0</v>
      </c>
      <c r="P681" s="3">
        <v>391.05</v>
      </c>
      <c r="Q681" s="3">
        <v>782.1</v>
      </c>
      <c r="R681" s="3">
        <v>1173.1500000000001</v>
      </c>
      <c r="S681" s="3">
        <v>1566</v>
      </c>
      <c r="T681" s="3">
        <v>1955.25</v>
      </c>
      <c r="U681" s="3">
        <v>2346.3000000000002</v>
      </c>
      <c r="V681" t="s">
        <v>46</v>
      </c>
      <c r="W681" t="s">
        <v>2</v>
      </c>
      <c r="X681" t="s">
        <v>1</v>
      </c>
      <c r="Y681" t="s">
        <v>1</v>
      </c>
      <c r="Z681" t="s">
        <v>400</v>
      </c>
      <c r="AA681">
        <v>389.25</v>
      </c>
      <c r="AB681" t="s">
        <v>6717</v>
      </c>
      <c r="AC681" s="4">
        <v>2884342.5</v>
      </c>
      <c r="AD681" s="5" t="s">
        <v>6682</v>
      </c>
      <c r="AE681" s="6">
        <v>2.25</v>
      </c>
    </row>
    <row r="682" spans="1:31" x14ac:dyDescent="0.25">
      <c r="A682">
        <v>142559</v>
      </c>
      <c r="B682" t="s">
        <v>131</v>
      </c>
      <c r="D682">
        <v>4</v>
      </c>
      <c r="E682" t="s">
        <v>2971</v>
      </c>
      <c r="F682" t="s">
        <v>2970</v>
      </c>
      <c r="G682" t="s">
        <v>2969</v>
      </c>
      <c r="H682" t="s">
        <v>2968</v>
      </c>
      <c r="I682" t="s">
        <v>2967</v>
      </c>
      <c r="J682">
        <v>8473</v>
      </c>
      <c r="K682" t="s">
        <v>7</v>
      </c>
      <c r="L682" t="s">
        <v>6</v>
      </c>
      <c r="M682" t="s">
        <v>5</v>
      </c>
      <c r="N682" t="s">
        <v>2966</v>
      </c>
      <c r="O682" t="s">
        <v>0</v>
      </c>
      <c r="P682" s="3">
        <v>390</v>
      </c>
      <c r="Q682" s="3">
        <v>780</v>
      </c>
      <c r="R682" s="3">
        <v>1170</v>
      </c>
      <c r="S682" s="3">
        <v>1560</v>
      </c>
      <c r="T682" s="3">
        <v>1950</v>
      </c>
      <c r="U682" s="3">
        <v>2340</v>
      </c>
      <c r="V682" t="s">
        <v>46</v>
      </c>
      <c r="W682" t="s">
        <v>2</v>
      </c>
      <c r="X682" t="s">
        <v>1</v>
      </c>
      <c r="Y682" t="s">
        <v>1</v>
      </c>
      <c r="Z682" t="s">
        <v>0</v>
      </c>
      <c r="AA682">
        <v>390</v>
      </c>
      <c r="AB682" t="s">
        <v>6717</v>
      </c>
      <c r="AC682" s="4">
        <v>3304470</v>
      </c>
      <c r="AD682" s="5" t="s">
        <v>6682</v>
      </c>
      <c r="AE682" s="6">
        <v>0</v>
      </c>
    </row>
    <row r="683" spans="1:31" x14ac:dyDescent="0.25">
      <c r="A683">
        <v>155830</v>
      </c>
      <c r="B683" t="s">
        <v>2648</v>
      </c>
      <c r="D683">
        <v>4</v>
      </c>
      <c r="E683" t="s">
        <v>2662</v>
      </c>
      <c r="F683" t="s">
        <v>2661</v>
      </c>
      <c r="G683" t="s">
        <v>2660</v>
      </c>
      <c r="H683" t="s">
        <v>2659</v>
      </c>
      <c r="I683" t="s">
        <v>2658</v>
      </c>
      <c r="J683">
        <v>537</v>
      </c>
      <c r="K683" t="s">
        <v>7</v>
      </c>
      <c r="L683" t="s">
        <v>20</v>
      </c>
      <c r="M683" t="s">
        <v>5</v>
      </c>
      <c r="N683" t="s">
        <v>2657</v>
      </c>
      <c r="O683" t="s">
        <v>0</v>
      </c>
      <c r="P683" s="3">
        <v>390</v>
      </c>
      <c r="Q683" s="3">
        <v>780</v>
      </c>
      <c r="R683" s="3">
        <v>1170</v>
      </c>
      <c r="S683" s="3">
        <v>1560</v>
      </c>
      <c r="T683" s="3">
        <v>1950</v>
      </c>
      <c r="U683" s="3">
        <v>2340</v>
      </c>
      <c r="V683" t="s">
        <v>2656</v>
      </c>
      <c r="W683" t="s">
        <v>2</v>
      </c>
      <c r="X683" t="s">
        <v>1</v>
      </c>
      <c r="Y683" t="s">
        <v>1</v>
      </c>
      <c r="Z683" t="s">
        <v>0</v>
      </c>
      <c r="AA683">
        <v>390</v>
      </c>
      <c r="AB683" t="s">
        <v>6717</v>
      </c>
      <c r="AC683" s="4">
        <v>209430</v>
      </c>
      <c r="AD683" s="5" t="s">
        <v>6682</v>
      </c>
      <c r="AE683" s="6">
        <v>0</v>
      </c>
    </row>
    <row r="684" spans="1:31" x14ac:dyDescent="0.25">
      <c r="A684">
        <v>226134</v>
      </c>
      <c r="B684" t="s">
        <v>200</v>
      </c>
      <c r="D684">
        <v>4</v>
      </c>
      <c r="E684" t="s">
        <v>918</v>
      </c>
      <c r="F684" t="s">
        <v>917</v>
      </c>
      <c r="G684" t="s">
        <v>916</v>
      </c>
      <c r="H684" t="s">
        <v>915</v>
      </c>
      <c r="I684" t="s">
        <v>914</v>
      </c>
      <c r="J684">
        <v>8307</v>
      </c>
      <c r="K684" t="s">
        <v>7</v>
      </c>
      <c r="L684" t="s">
        <v>6</v>
      </c>
      <c r="M684" t="s">
        <v>5</v>
      </c>
      <c r="N684" t="s">
        <v>913</v>
      </c>
      <c r="O684" t="s">
        <v>0</v>
      </c>
      <c r="P684" s="3">
        <v>480</v>
      </c>
      <c r="Q684" s="3">
        <v>870</v>
      </c>
      <c r="R684" s="3">
        <v>1260</v>
      </c>
      <c r="S684" s="3">
        <v>1650</v>
      </c>
      <c r="T684" s="3">
        <v>2040</v>
      </c>
      <c r="U684" s="3">
        <v>2430</v>
      </c>
      <c r="V684" t="s">
        <v>46</v>
      </c>
      <c r="W684" t="s">
        <v>2</v>
      </c>
      <c r="X684" t="s">
        <v>1</v>
      </c>
      <c r="Y684" t="s">
        <v>1</v>
      </c>
      <c r="Z684" t="s">
        <v>912</v>
      </c>
      <c r="AA684">
        <v>390</v>
      </c>
      <c r="AB684" t="s">
        <v>6717</v>
      </c>
      <c r="AC684" s="4">
        <v>3239730</v>
      </c>
      <c r="AD684" s="5" t="s">
        <v>6682</v>
      </c>
      <c r="AE684" s="6">
        <v>22.5</v>
      </c>
    </row>
    <row r="685" spans="1:31" x14ac:dyDescent="0.25">
      <c r="A685">
        <v>122977</v>
      </c>
      <c r="B685" t="s">
        <v>27</v>
      </c>
      <c r="D685">
        <v>4</v>
      </c>
      <c r="E685" t="s">
        <v>5018</v>
      </c>
      <c r="F685" t="s">
        <v>5019</v>
      </c>
      <c r="G685" t="s">
        <v>5020</v>
      </c>
      <c r="H685" t="s">
        <v>5021</v>
      </c>
      <c r="I685" t="s">
        <v>5022</v>
      </c>
      <c r="J685">
        <v>30158</v>
      </c>
      <c r="K685" t="s">
        <v>7</v>
      </c>
      <c r="L685" t="s">
        <v>6</v>
      </c>
      <c r="M685" t="s">
        <v>5</v>
      </c>
      <c r="N685" t="s">
        <v>5023</v>
      </c>
      <c r="O685" t="s">
        <v>0</v>
      </c>
      <c r="P685" s="3">
        <v>441.5</v>
      </c>
      <c r="Q685" s="3">
        <v>831.5</v>
      </c>
      <c r="R685" s="3">
        <v>1221.5</v>
      </c>
      <c r="S685" s="3">
        <v>1611.5</v>
      </c>
      <c r="T685" s="3">
        <v>2001.5</v>
      </c>
      <c r="U685" s="3">
        <v>2391.5</v>
      </c>
      <c r="V685" t="s">
        <v>46</v>
      </c>
      <c r="W685" t="s">
        <v>866</v>
      </c>
      <c r="X685" t="s">
        <v>1</v>
      </c>
      <c r="Y685" t="s">
        <v>1</v>
      </c>
      <c r="Z685" t="s">
        <v>0</v>
      </c>
      <c r="AA685">
        <v>390</v>
      </c>
      <c r="AB685" t="s">
        <v>6717</v>
      </c>
      <c r="AC685" s="4">
        <v>11761620</v>
      </c>
      <c r="AD685" s="5" t="s">
        <v>6682</v>
      </c>
      <c r="AE685" s="6">
        <v>12.875</v>
      </c>
    </row>
    <row r="686" spans="1:31" x14ac:dyDescent="0.25">
      <c r="A686">
        <v>240125</v>
      </c>
      <c r="B686" t="s">
        <v>329</v>
      </c>
      <c r="C686" t="s">
        <v>389</v>
      </c>
      <c r="D686">
        <v>4</v>
      </c>
      <c r="E686" t="s">
        <v>388</v>
      </c>
      <c r="F686" t="s">
        <v>387</v>
      </c>
      <c r="G686" t="s">
        <v>386</v>
      </c>
      <c r="H686" t="s">
        <v>385</v>
      </c>
      <c r="I686" t="s">
        <v>384</v>
      </c>
      <c r="J686">
        <v>8692</v>
      </c>
      <c r="K686" t="s">
        <v>7</v>
      </c>
      <c r="L686" t="s">
        <v>6</v>
      </c>
      <c r="M686" t="s">
        <v>5</v>
      </c>
      <c r="N686" t="s">
        <v>383</v>
      </c>
      <c r="O686" t="s">
        <v>0</v>
      </c>
      <c r="P686" s="3">
        <v>391.05</v>
      </c>
      <c r="Q686" s="3">
        <v>782.1</v>
      </c>
      <c r="R686" s="3">
        <v>1173.1500000000001</v>
      </c>
      <c r="S686" s="3">
        <v>1564.2</v>
      </c>
      <c r="T686" s="3">
        <v>1955.25</v>
      </c>
      <c r="U686" s="3">
        <v>2346.3000000000002</v>
      </c>
      <c r="V686" t="s">
        <v>46</v>
      </c>
      <c r="W686" t="s">
        <v>2</v>
      </c>
      <c r="X686" t="s">
        <v>1</v>
      </c>
      <c r="Y686" t="s">
        <v>1</v>
      </c>
      <c r="Z686" t="s">
        <v>0</v>
      </c>
      <c r="AA686">
        <v>391.04999999999995</v>
      </c>
      <c r="AB686" t="s">
        <v>6717</v>
      </c>
      <c r="AC686" s="4">
        <v>3399006.5999999996</v>
      </c>
      <c r="AD686" s="5" t="s">
        <v>6682</v>
      </c>
      <c r="AE686" s="6">
        <v>0</v>
      </c>
    </row>
    <row r="687" spans="1:31" x14ac:dyDescent="0.25">
      <c r="A687">
        <v>174075</v>
      </c>
      <c r="B687" t="s">
        <v>116</v>
      </c>
      <c r="C687" t="s">
        <v>115</v>
      </c>
      <c r="D687">
        <v>1</v>
      </c>
      <c r="E687" t="s">
        <v>2247</v>
      </c>
      <c r="F687" t="s">
        <v>2246</v>
      </c>
      <c r="G687" t="s">
        <v>2245</v>
      </c>
      <c r="H687" t="s">
        <v>2244</v>
      </c>
      <c r="I687" t="s">
        <v>2243</v>
      </c>
      <c r="J687">
        <v>2850</v>
      </c>
      <c r="K687" t="s">
        <v>7</v>
      </c>
      <c r="L687" t="s">
        <v>20</v>
      </c>
      <c r="M687" t="s">
        <v>5</v>
      </c>
      <c r="N687" t="s">
        <v>2242</v>
      </c>
      <c r="O687" t="s">
        <v>2241</v>
      </c>
      <c r="P687" s="3">
        <v>1674.62</v>
      </c>
      <c r="Q687" s="3">
        <v>3108.99</v>
      </c>
      <c r="R687" s="3">
        <v>4283.6099999999997</v>
      </c>
      <c r="S687" s="3">
        <v>5458.23</v>
      </c>
      <c r="T687" s="3">
        <v>5849.77</v>
      </c>
      <c r="U687" s="3">
        <v>5849.77</v>
      </c>
      <c r="V687" t="s">
        <v>46</v>
      </c>
      <c r="W687" t="s">
        <v>29</v>
      </c>
      <c r="X687">
        <v>13</v>
      </c>
      <c r="Y687" t="s">
        <v>237</v>
      </c>
      <c r="Z687">
        <v>0</v>
      </c>
      <c r="AA687">
        <v>391.54000000000087</v>
      </c>
      <c r="AB687" t="s">
        <v>6717</v>
      </c>
      <c r="AC687" s="4">
        <v>1115889.0000000026</v>
      </c>
      <c r="AD687" s="5" t="s">
        <v>6682</v>
      </c>
      <c r="AE687" s="6">
        <v>973.01749999999902</v>
      </c>
    </row>
    <row r="688" spans="1:31" x14ac:dyDescent="0.25">
      <c r="A688">
        <v>219356</v>
      </c>
      <c r="B688" t="s">
        <v>1142</v>
      </c>
      <c r="C688" t="s">
        <v>1149</v>
      </c>
      <c r="D688">
        <v>1</v>
      </c>
      <c r="E688" t="s">
        <v>1148</v>
      </c>
      <c r="F688" t="s">
        <v>1147</v>
      </c>
      <c r="G688" t="s">
        <v>1146</v>
      </c>
      <c r="H688" t="s">
        <v>1145</v>
      </c>
      <c r="I688" t="s">
        <v>1144</v>
      </c>
      <c r="J688">
        <v>10937</v>
      </c>
      <c r="K688" t="s">
        <v>7</v>
      </c>
      <c r="L688" t="s">
        <v>6</v>
      </c>
      <c r="M688" t="s">
        <v>5</v>
      </c>
      <c r="N688" t="s">
        <v>1143</v>
      </c>
      <c r="O688" t="s">
        <v>0</v>
      </c>
      <c r="P688" s="3">
        <v>798</v>
      </c>
      <c r="Q688" s="3">
        <v>1596</v>
      </c>
      <c r="R688" s="3">
        <v>2394</v>
      </c>
      <c r="S688" s="3">
        <v>3192</v>
      </c>
      <c r="T688" s="3">
        <v>3585</v>
      </c>
      <c r="U688" s="3">
        <v>4788</v>
      </c>
      <c r="V688" t="s">
        <v>46</v>
      </c>
      <c r="W688" t="s">
        <v>2</v>
      </c>
      <c r="X688" t="s">
        <v>1</v>
      </c>
      <c r="Y688" t="s">
        <v>1</v>
      </c>
      <c r="Z688" t="s">
        <v>0</v>
      </c>
      <c r="AA688">
        <v>393</v>
      </c>
      <c r="AB688" t="s">
        <v>6717</v>
      </c>
      <c r="AC688" s="4">
        <v>4298241</v>
      </c>
      <c r="AD688" s="5" t="s">
        <v>6682</v>
      </c>
      <c r="AE688" s="6">
        <v>405</v>
      </c>
    </row>
    <row r="689" spans="1:31" x14ac:dyDescent="0.25">
      <c r="A689">
        <v>161767</v>
      </c>
      <c r="B689" t="s">
        <v>176</v>
      </c>
      <c r="D689">
        <v>4</v>
      </c>
      <c r="E689" t="s">
        <v>2520</v>
      </c>
      <c r="F689" t="s">
        <v>2519</v>
      </c>
      <c r="G689" t="s">
        <v>2518</v>
      </c>
      <c r="H689" t="s">
        <v>2517</v>
      </c>
      <c r="I689" t="s">
        <v>2516</v>
      </c>
      <c r="J689">
        <v>15274</v>
      </c>
      <c r="K689" t="s">
        <v>7</v>
      </c>
      <c r="L689" t="s">
        <v>6</v>
      </c>
      <c r="M689" t="s">
        <v>5</v>
      </c>
      <c r="N689" t="s">
        <v>2515</v>
      </c>
      <c r="O689" t="s">
        <v>0</v>
      </c>
      <c r="P689" s="3">
        <v>421</v>
      </c>
      <c r="Q689" s="3">
        <v>817</v>
      </c>
      <c r="R689" s="3">
        <v>1213</v>
      </c>
      <c r="S689" s="3">
        <v>1609</v>
      </c>
      <c r="T689" s="3">
        <v>2005</v>
      </c>
      <c r="U689" s="3">
        <v>2401</v>
      </c>
      <c r="V689" t="s">
        <v>46</v>
      </c>
      <c r="W689" t="s">
        <v>2</v>
      </c>
      <c r="X689" t="s">
        <v>1</v>
      </c>
      <c r="Y689" t="s">
        <v>1</v>
      </c>
      <c r="Z689" t="s">
        <v>0</v>
      </c>
      <c r="AA689">
        <v>396</v>
      </c>
      <c r="AB689" t="s">
        <v>6717</v>
      </c>
      <c r="AC689" s="4">
        <v>6048504</v>
      </c>
      <c r="AD689" s="5" t="s">
        <v>6682</v>
      </c>
      <c r="AE689" s="6">
        <v>6.25</v>
      </c>
    </row>
    <row r="690" spans="1:31" x14ac:dyDescent="0.25">
      <c r="A690">
        <v>240116</v>
      </c>
      <c r="B690" t="s">
        <v>329</v>
      </c>
      <c r="C690" t="s">
        <v>389</v>
      </c>
      <c r="D690">
        <v>4</v>
      </c>
      <c r="E690" t="s">
        <v>6400</v>
      </c>
      <c r="F690" t="s">
        <v>375</v>
      </c>
      <c r="G690" t="s">
        <v>6401</v>
      </c>
      <c r="H690" t="s">
        <v>6401</v>
      </c>
      <c r="I690" t="s">
        <v>6401</v>
      </c>
      <c r="J690">
        <v>6074</v>
      </c>
      <c r="K690" t="s">
        <v>7</v>
      </c>
      <c r="L690" t="s">
        <v>6</v>
      </c>
      <c r="M690" t="s">
        <v>5</v>
      </c>
      <c r="N690" t="s">
        <v>6402</v>
      </c>
      <c r="O690" t="s">
        <v>0</v>
      </c>
      <c r="P690" s="3">
        <v>437</v>
      </c>
      <c r="Q690" s="3">
        <v>837</v>
      </c>
      <c r="R690" s="3">
        <v>1237</v>
      </c>
      <c r="S690" s="3">
        <v>1637</v>
      </c>
      <c r="T690" s="3">
        <v>2037</v>
      </c>
      <c r="U690" s="3">
        <v>2437</v>
      </c>
      <c r="V690" t="s">
        <v>46</v>
      </c>
      <c r="W690" t="s">
        <v>866</v>
      </c>
      <c r="X690" t="s">
        <v>1</v>
      </c>
      <c r="Y690" t="s">
        <v>1</v>
      </c>
      <c r="Z690" t="s">
        <v>6403</v>
      </c>
      <c r="AA690">
        <v>400</v>
      </c>
      <c r="AB690" t="s">
        <v>6717</v>
      </c>
      <c r="AC690" s="4">
        <v>2429600</v>
      </c>
      <c r="AD690" s="5" t="s">
        <v>6682</v>
      </c>
      <c r="AE690" s="6">
        <v>9.25</v>
      </c>
    </row>
    <row r="691" spans="1:31" x14ac:dyDescent="0.25">
      <c r="A691">
        <v>101240</v>
      </c>
      <c r="B691" t="s">
        <v>139</v>
      </c>
      <c r="C691" t="s">
        <v>267</v>
      </c>
      <c r="D691">
        <v>4</v>
      </c>
      <c r="E691" t="s">
        <v>4007</v>
      </c>
      <c r="F691" t="s">
        <v>4006</v>
      </c>
      <c r="G691" t="s">
        <v>4005</v>
      </c>
      <c r="H691" t="s">
        <v>4004</v>
      </c>
      <c r="I691" t="s">
        <v>4003</v>
      </c>
      <c r="J691">
        <v>5289</v>
      </c>
      <c r="K691" t="s">
        <v>7</v>
      </c>
      <c r="L691" t="s">
        <v>6</v>
      </c>
      <c r="M691" t="s">
        <v>5</v>
      </c>
      <c r="N691" t="s">
        <v>4002</v>
      </c>
      <c r="O691" t="s">
        <v>0</v>
      </c>
      <c r="P691" s="3">
        <v>402</v>
      </c>
      <c r="Q691" s="3">
        <v>804</v>
      </c>
      <c r="R691" s="3">
        <v>1206</v>
      </c>
      <c r="S691" s="3">
        <v>1608</v>
      </c>
      <c r="T691" s="3">
        <v>2010</v>
      </c>
      <c r="U691" s="3">
        <v>2412</v>
      </c>
      <c r="V691" t="s">
        <v>30</v>
      </c>
      <c r="W691" t="s">
        <v>2</v>
      </c>
      <c r="Z691">
        <v>0</v>
      </c>
      <c r="AA691">
        <v>402</v>
      </c>
      <c r="AB691" t="s">
        <v>6717</v>
      </c>
      <c r="AC691" s="4">
        <v>2126178</v>
      </c>
      <c r="AD691" s="5" t="s">
        <v>6682</v>
      </c>
      <c r="AE691" s="6">
        <v>0</v>
      </c>
    </row>
    <row r="692" spans="1:31" x14ac:dyDescent="0.25">
      <c r="A692">
        <v>101499</v>
      </c>
      <c r="B692" t="s">
        <v>139</v>
      </c>
      <c r="C692" t="s">
        <v>267</v>
      </c>
      <c r="D692">
        <v>4</v>
      </c>
      <c r="E692" t="s">
        <v>3984</v>
      </c>
      <c r="F692" t="s">
        <v>3983</v>
      </c>
      <c r="G692" t="s">
        <v>3982</v>
      </c>
      <c r="H692" t="s">
        <v>3981</v>
      </c>
      <c r="I692" t="s">
        <v>3980</v>
      </c>
      <c r="J692">
        <v>1086</v>
      </c>
      <c r="K692" t="s">
        <v>7</v>
      </c>
      <c r="L692" t="s">
        <v>6</v>
      </c>
      <c r="M692" t="s">
        <v>5</v>
      </c>
      <c r="N692" t="s">
        <v>3979</v>
      </c>
      <c r="O692" t="s">
        <v>0</v>
      </c>
      <c r="P692" s="3">
        <v>406</v>
      </c>
      <c r="Q692" s="3">
        <v>808</v>
      </c>
      <c r="R692" s="3">
        <v>1210</v>
      </c>
      <c r="S692" s="3">
        <v>1612</v>
      </c>
      <c r="T692" s="3">
        <v>2014</v>
      </c>
      <c r="U692" s="3">
        <v>2416</v>
      </c>
      <c r="V692" t="s">
        <v>46</v>
      </c>
      <c r="W692" t="s">
        <v>2</v>
      </c>
      <c r="Z692">
        <v>0</v>
      </c>
      <c r="AA692">
        <v>402</v>
      </c>
      <c r="AB692" t="s">
        <v>6717</v>
      </c>
      <c r="AC692" s="4">
        <v>436572</v>
      </c>
      <c r="AD692" s="5" t="s">
        <v>6682</v>
      </c>
      <c r="AE692" s="6">
        <v>1</v>
      </c>
    </row>
    <row r="693" spans="1:31" x14ac:dyDescent="0.25">
      <c r="A693">
        <v>144865</v>
      </c>
      <c r="B693" t="s">
        <v>59</v>
      </c>
      <c r="D693">
        <v>4</v>
      </c>
      <c r="E693" t="s">
        <v>2937</v>
      </c>
      <c r="F693" t="s">
        <v>2936</v>
      </c>
      <c r="G693" t="s">
        <v>2935</v>
      </c>
      <c r="H693" t="s">
        <v>2934</v>
      </c>
      <c r="I693" t="s">
        <v>2933</v>
      </c>
      <c r="J693">
        <v>29476</v>
      </c>
      <c r="K693" t="s">
        <v>7</v>
      </c>
      <c r="L693" t="s">
        <v>6</v>
      </c>
      <c r="M693" t="s">
        <v>5</v>
      </c>
      <c r="N693" t="s">
        <v>2932</v>
      </c>
      <c r="O693" t="s">
        <v>0</v>
      </c>
      <c r="P693" s="3">
        <v>405</v>
      </c>
      <c r="Q693" s="3">
        <v>810</v>
      </c>
      <c r="R693" s="3">
        <v>1215</v>
      </c>
      <c r="S693" s="3">
        <v>1620</v>
      </c>
      <c r="T693" s="3">
        <v>2025</v>
      </c>
      <c r="U693" s="3">
        <v>2430</v>
      </c>
      <c r="V693" t="s">
        <v>46</v>
      </c>
      <c r="W693" t="s">
        <v>2</v>
      </c>
      <c r="X693" t="s">
        <v>1</v>
      </c>
      <c r="Y693" t="s">
        <v>1</v>
      </c>
      <c r="Z693" t="s">
        <v>0</v>
      </c>
      <c r="AA693">
        <v>405</v>
      </c>
      <c r="AB693" t="s">
        <v>6717</v>
      </c>
      <c r="AC693" s="4">
        <v>11937780</v>
      </c>
      <c r="AD693" s="5" t="s">
        <v>6682</v>
      </c>
      <c r="AE693" s="6">
        <v>0</v>
      </c>
    </row>
    <row r="694" spans="1:31" x14ac:dyDescent="0.25">
      <c r="A694">
        <v>170444</v>
      </c>
      <c r="B694" t="s">
        <v>207</v>
      </c>
      <c r="D694">
        <v>1</v>
      </c>
      <c r="E694" t="s">
        <v>2373</v>
      </c>
      <c r="F694" t="s">
        <v>2145</v>
      </c>
      <c r="G694" t="s">
        <v>2372</v>
      </c>
      <c r="H694" t="s">
        <v>2371</v>
      </c>
      <c r="I694" t="s">
        <v>2370</v>
      </c>
      <c r="J694">
        <v>5487</v>
      </c>
      <c r="K694" t="s">
        <v>7</v>
      </c>
      <c r="L694" t="s">
        <v>6</v>
      </c>
      <c r="M694" t="s">
        <v>5</v>
      </c>
      <c r="N694" t="s">
        <v>2369</v>
      </c>
      <c r="O694" t="s">
        <v>0</v>
      </c>
      <c r="P694" s="3">
        <v>445</v>
      </c>
      <c r="Q694" s="3">
        <v>850</v>
      </c>
      <c r="R694" s="3">
        <v>1255</v>
      </c>
      <c r="S694" s="3">
        <v>1660</v>
      </c>
      <c r="T694" s="3">
        <v>2065</v>
      </c>
      <c r="U694" s="3">
        <v>2470</v>
      </c>
      <c r="V694" t="s">
        <v>30</v>
      </c>
      <c r="W694" t="s">
        <v>2</v>
      </c>
      <c r="X694" t="s">
        <v>1</v>
      </c>
      <c r="Y694" t="s">
        <v>1</v>
      </c>
      <c r="Z694" t="s">
        <v>0</v>
      </c>
      <c r="AA694">
        <v>405</v>
      </c>
      <c r="AB694" t="s">
        <v>6717</v>
      </c>
      <c r="AC694" s="4">
        <v>2222235</v>
      </c>
      <c r="AD694" s="5" t="s">
        <v>6682</v>
      </c>
      <c r="AE694" s="6">
        <v>10</v>
      </c>
    </row>
    <row r="695" spans="1:31" x14ac:dyDescent="0.25">
      <c r="A695">
        <v>150987</v>
      </c>
      <c r="B695" t="s">
        <v>2763</v>
      </c>
      <c r="D695">
        <v>4</v>
      </c>
      <c r="E695" t="s">
        <v>5713</v>
      </c>
      <c r="F695" t="s">
        <v>2801</v>
      </c>
      <c r="G695" t="s">
        <v>5714</v>
      </c>
      <c r="H695" t="s">
        <v>5715</v>
      </c>
      <c r="I695" t="s">
        <v>5716</v>
      </c>
      <c r="J695">
        <v>91179</v>
      </c>
      <c r="K695" t="s">
        <v>7</v>
      </c>
      <c r="L695" t="s">
        <v>6</v>
      </c>
      <c r="M695" t="s">
        <v>5</v>
      </c>
      <c r="N695" t="s">
        <v>5717</v>
      </c>
      <c r="O695" t="s">
        <v>0</v>
      </c>
      <c r="P695" s="3">
        <v>465.45</v>
      </c>
      <c r="Q695" s="3">
        <v>870.9</v>
      </c>
      <c r="R695" s="3">
        <v>1276.3499999999999</v>
      </c>
      <c r="S695" s="3">
        <v>1681.8</v>
      </c>
      <c r="T695" s="3">
        <v>2087.25</v>
      </c>
      <c r="U695" s="3">
        <v>2492.6999999999998</v>
      </c>
      <c r="V695" t="s">
        <v>46</v>
      </c>
      <c r="W695" t="s">
        <v>866</v>
      </c>
      <c r="X695" t="s">
        <v>1</v>
      </c>
      <c r="Y695" t="s">
        <v>1</v>
      </c>
      <c r="Z695" t="s">
        <v>0</v>
      </c>
      <c r="AA695">
        <v>405.45000000000005</v>
      </c>
      <c r="AB695" t="s">
        <v>6717</v>
      </c>
      <c r="AC695" s="4">
        <v>36968525.550000004</v>
      </c>
      <c r="AD695" s="5" t="s">
        <v>6682</v>
      </c>
      <c r="AE695" s="6">
        <v>15</v>
      </c>
    </row>
    <row r="696" spans="1:31" x14ac:dyDescent="0.25">
      <c r="A696">
        <v>149842</v>
      </c>
      <c r="B696" t="s">
        <v>59</v>
      </c>
      <c r="D696">
        <v>4</v>
      </c>
      <c r="E696" t="s">
        <v>5700</v>
      </c>
      <c r="F696" t="s">
        <v>5701</v>
      </c>
      <c r="G696" t="s">
        <v>5702</v>
      </c>
      <c r="H696" t="s">
        <v>5703</v>
      </c>
      <c r="I696" t="s">
        <v>5704</v>
      </c>
      <c r="J696">
        <v>14957</v>
      </c>
      <c r="K696" t="s">
        <v>7</v>
      </c>
      <c r="L696" t="s">
        <v>6</v>
      </c>
      <c r="M696" t="s">
        <v>5</v>
      </c>
      <c r="N696" t="s">
        <v>5705</v>
      </c>
      <c r="O696" t="s">
        <v>0</v>
      </c>
      <c r="P696" s="3">
        <v>466.75</v>
      </c>
      <c r="Q696" s="3">
        <v>872.5</v>
      </c>
      <c r="R696" s="3">
        <v>1278.25</v>
      </c>
      <c r="S696" s="3">
        <v>1705</v>
      </c>
      <c r="T696" s="3">
        <v>2110.75</v>
      </c>
      <c r="U696" s="3">
        <v>2516.5</v>
      </c>
      <c r="V696" t="s">
        <v>46</v>
      </c>
      <c r="W696" t="s">
        <v>866</v>
      </c>
      <c r="X696" t="s">
        <v>1</v>
      </c>
      <c r="Y696" t="s">
        <v>1</v>
      </c>
      <c r="Z696" t="s">
        <v>5706</v>
      </c>
      <c r="AA696">
        <v>405.75</v>
      </c>
      <c r="AB696" t="s">
        <v>6717</v>
      </c>
      <c r="AC696" s="4">
        <v>6068802.75</v>
      </c>
      <c r="AD696" s="5" t="s">
        <v>6682</v>
      </c>
      <c r="AE696" s="6">
        <v>20.5</v>
      </c>
    </row>
    <row r="697" spans="1:31" x14ac:dyDescent="0.25">
      <c r="A697">
        <v>161545</v>
      </c>
      <c r="B697" t="s">
        <v>2527</v>
      </c>
      <c r="C697" t="s">
        <v>4205</v>
      </c>
      <c r="D697">
        <v>4</v>
      </c>
      <c r="E697" t="s">
        <v>6075</v>
      </c>
      <c r="F697" t="s">
        <v>6076</v>
      </c>
      <c r="G697" t="s">
        <v>6077</v>
      </c>
      <c r="H697" t="s">
        <v>6078</v>
      </c>
      <c r="I697" t="s">
        <v>6079</v>
      </c>
      <c r="J697">
        <v>6734</v>
      </c>
      <c r="K697" t="s">
        <v>7</v>
      </c>
      <c r="L697" t="s">
        <v>6</v>
      </c>
      <c r="M697" t="s">
        <v>5</v>
      </c>
      <c r="N697" t="s">
        <v>6080</v>
      </c>
      <c r="O697" t="s">
        <v>0</v>
      </c>
      <c r="P697" s="3">
        <v>491.2</v>
      </c>
      <c r="Q697" s="3">
        <v>897.4</v>
      </c>
      <c r="R697" s="3">
        <v>1303.5999999999999</v>
      </c>
      <c r="S697" s="3">
        <v>1709.8</v>
      </c>
      <c r="T697" s="3">
        <v>2116</v>
      </c>
      <c r="U697" s="3">
        <v>2522.1999999999998</v>
      </c>
      <c r="V697" t="s">
        <v>46</v>
      </c>
      <c r="W697" t="s">
        <v>866</v>
      </c>
      <c r="X697" t="s">
        <v>1</v>
      </c>
      <c r="Y697" t="s">
        <v>1</v>
      </c>
      <c r="Z697" t="s">
        <v>0</v>
      </c>
      <c r="AA697">
        <v>406.20000000000005</v>
      </c>
      <c r="AB697" t="s">
        <v>6717</v>
      </c>
      <c r="AC697" s="4">
        <v>2735350.8000000003</v>
      </c>
      <c r="AD697" s="5" t="s">
        <v>6682</v>
      </c>
      <c r="AE697" s="6">
        <v>21.25</v>
      </c>
    </row>
    <row r="698" spans="1:31" x14ac:dyDescent="0.25">
      <c r="A698">
        <v>183877</v>
      </c>
      <c r="B698" t="s">
        <v>1866</v>
      </c>
      <c r="D698">
        <v>4</v>
      </c>
      <c r="E698" t="s">
        <v>1948</v>
      </c>
      <c r="F698" t="s">
        <v>1947</v>
      </c>
      <c r="G698" t="s">
        <v>1945</v>
      </c>
      <c r="H698" t="s">
        <v>1946</v>
      </c>
      <c r="I698" t="s">
        <v>1945</v>
      </c>
      <c r="J698">
        <v>9438</v>
      </c>
      <c r="K698" t="s">
        <v>7</v>
      </c>
      <c r="L698" t="s">
        <v>6</v>
      </c>
      <c r="M698" t="s">
        <v>5</v>
      </c>
      <c r="N698" t="s">
        <v>1944</v>
      </c>
      <c r="O698" t="s">
        <v>0</v>
      </c>
      <c r="P698" s="3">
        <v>406.5</v>
      </c>
      <c r="Q698" s="3">
        <v>813</v>
      </c>
      <c r="R698" s="3">
        <v>1219.5</v>
      </c>
      <c r="S698" s="3">
        <v>1626</v>
      </c>
      <c r="T698" s="3">
        <v>2032.5</v>
      </c>
      <c r="U698" s="3">
        <v>2439</v>
      </c>
      <c r="V698" t="s">
        <v>1943</v>
      </c>
      <c r="W698" t="s">
        <v>2</v>
      </c>
      <c r="X698" t="s">
        <v>1</v>
      </c>
      <c r="Y698" t="s">
        <v>1</v>
      </c>
      <c r="Z698" t="s">
        <v>0</v>
      </c>
      <c r="AA698">
        <v>406.5</v>
      </c>
      <c r="AB698" t="s">
        <v>6717</v>
      </c>
      <c r="AC698" s="4">
        <v>3836547</v>
      </c>
      <c r="AD698" s="5" t="s">
        <v>6682</v>
      </c>
      <c r="AE698" s="6">
        <v>0</v>
      </c>
    </row>
    <row r="699" spans="1:31" x14ac:dyDescent="0.25">
      <c r="A699">
        <v>101301</v>
      </c>
      <c r="B699" t="s">
        <v>139</v>
      </c>
      <c r="C699" t="s">
        <v>267</v>
      </c>
      <c r="D699">
        <v>4</v>
      </c>
      <c r="E699" t="s">
        <v>3995</v>
      </c>
      <c r="F699" t="s">
        <v>3994</v>
      </c>
      <c r="G699" t="s">
        <v>3993</v>
      </c>
      <c r="H699" t="s">
        <v>3992</v>
      </c>
      <c r="I699" t="s">
        <v>3991</v>
      </c>
      <c r="J699">
        <v>1663</v>
      </c>
      <c r="K699" t="s">
        <v>7</v>
      </c>
      <c r="L699" t="s">
        <v>6</v>
      </c>
      <c r="M699" t="s">
        <v>5</v>
      </c>
      <c r="N699" t="s">
        <v>3990</v>
      </c>
      <c r="O699" t="s">
        <v>0</v>
      </c>
      <c r="P699" s="3">
        <v>408</v>
      </c>
      <c r="Q699" s="3">
        <v>816</v>
      </c>
      <c r="R699" s="3">
        <v>1224</v>
      </c>
      <c r="S699" s="3">
        <v>1632</v>
      </c>
      <c r="T699" s="3">
        <v>2040</v>
      </c>
      <c r="U699" s="3">
        <v>2448</v>
      </c>
      <c r="V699" t="s">
        <v>46</v>
      </c>
      <c r="W699" t="s">
        <v>2</v>
      </c>
      <c r="Z699">
        <v>0</v>
      </c>
      <c r="AA699">
        <v>408</v>
      </c>
      <c r="AB699" t="s">
        <v>6717</v>
      </c>
      <c r="AC699" s="4">
        <v>678504</v>
      </c>
      <c r="AD699" s="5" t="s">
        <v>6682</v>
      </c>
      <c r="AE699" s="6">
        <v>0</v>
      </c>
    </row>
    <row r="700" spans="1:31" x14ac:dyDescent="0.25">
      <c r="A700">
        <v>146603</v>
      </c>
      <c r="B700" t="s">
        <v>59</v>
      </c>
      <c r="C700" t="s">
        <v>2835</v>
      </c>
      <c r="D700">
        <v>4</v>
      </c>
      <c r="E700" t="s">
        <v>2895</v>
      </c>
      <c r="F700" t="s">
        <v>2894</v>
      </c>
      <c r="G700" t="s">
        <v>2893</v>
      </c>
      <c r="H700" t="s">
        <v>2892</v>
      </c>
      <c r="I700" t="s">
        <v>2891</v>
      </c>
      <c r="J700">
        <v>7903</v>
      </c>
      <c r="K700" t="s">
        <v>7</v>
      </c>
      <c r="L700" t="s">
        <v>6</v>
      </c>
      <c r="M700" t="s">
        <v>5</v>
      </c>
      <c r="N700" t="s">
        <v>2890</v>
      </c>
      <c r="O700" t="s">
        <v>0</v>
      </c>
      <c r="P700" s="3">
        <v>408</v>
      </c>
      <c r="Q700" s="3">
        <v>816</v>
      </c>
      <c r="R700" s="3">
        <v>1224</v>
      </c>
      <c r="S700" s="3">
        <v>1632</v>
      </c>
      <c r="T700" s="3">
        <v>2040</v>
      </c>
      <c r="U700" s="3">
        <v>2448</v>
      </c>
      <c r="V700" t="s">
        <v>46</v>
      </c>
      <c r="W700" t="s">
        <v>2</v>
      </c>
      <c r="X700" t="s">
        <v>1</v>
      </c>
      <c r="Y700" t="s">
        <v>1</v>
      </c>
      <c r="Z700" t="s">
        <v>2889</v>
      </c>
      <c r="AA700">
        <v>408</v>
      </c>
      <c r="AB700" t="s">
        <v>6717</v>
      </c>
      <c r="AC700" s="4">
        <v>3224424</v>
      </c>
      <c r="AD700" s="5" t="s">
        <v>6682</v>
      </c>
      <c r="AE700" s="6">
        <v>0</v>
      </c>
    </row>
    <row r="701" spans="1:31" x14ac:dyDescent="0.25">
      <c r="A701">
        <v>251260</v>
      </c>
      <c r="B701" t="s">
        <v>139</v>
      </c>
      <c r="C701" t="s">
        <v>267</v>
      </c>
      <c r="D701">
        <v>4</v>
      </c>
      <c r="E701" t="s">
        <v>266</v>
      </c>
      <c r="F701" t="s">
        <v>265</v>
      </c>
      <c r="G701" t="s">
        <v>264</v>
      </c>
      <c r="H701" t="s">
        <v>264</v>
      </c>
      <c r="I701" t="s">
        <v>264</v>
      </c>
      <c r="J701">
        <v>4727</v>
      </c>
      <c r="K701" t="s">
        <v>7</v>
      </c>
      <c r="L701" t="s">
        <v>6</v>
      </c>
      <c r="M701" t="s">
        <v>5</v>
      </c>
      <c r="N701" t="s">
        <v>263</v>
      </c>
      <c r="O701" t="s">
        <v>0</v>
      </c>
      <c r="P701" s="3">
        <v>408</v>
      </c>
      <c r="Q701" s="3">
        <v>816</v>
      </c>
      <c r="R701" s="3">
        <v>1224</v>
      </c>
      <c r="S701" s="3">
        <v>1632</v>
      </c>
      <c r="T701" s="3">
        <v>2040</v>
      </c>
      <c r="U701" s="3">
        <v>2448</v>
      </c>
      <c r="V701" t="s">
        <v>30</v>
      </c>
      <c r="W701" t="s">
        <v>2</v>
      </c>
      <c r="Z701">
        <v>0</v>
      </c>
      <c r="AA701">
        <v>408</v>
      </c>
      <c r="AB701" t="s">
        <v>6717</v>
      </c>
      <c r="AC701" s="4">
        <v>1928616</v>
      </c>
      <c r="AD701" s="5" t="s">
        <v>6682</v>
      </c>
      <c r="AE701" s="6">
        <v>0</v>
      </c>
    </row>
    <row r="702" spans="1:31" x14ac:dyDescent="0.25">
      <c r="A702">
        <v>102067</v>
      </c>
      <c r="B702" t="s">
        <v>139</v>
      </c>
      <c r="C702" t="s">
        <v>267</v>
      </c>
      <c r="D702">
        <v>4</v>
      </c>
      <c r="E702" t="s">
        <v>4405</v>
      </c>
      <c r="F702" t="s">
        <v>4055</v>
      </c>
      <c r="G702" t="s">
        <v>4406</v>
      </c>
      <c r="H702" t="s">
        <v>4407</v>
      </c>
      <c r="I702" t="s">
        <v>4408</v>
      </c>
      <c r="J702">
        <v>4978</v>
      </c>
      <c r="K702" t="s">
        <v>7</v>
      </c>
      <c r="L702" t="s">
        <v>6</v>
      </c>
      <c r="M702" t="s">
        <v>5</v>
      </c>
      <c r="N702" t="s">
        <v>4409</v>
      </c>
      <c r="O702" t="s">
        <v>0</v>
      </c>
      <c r="P702" s="3">
        <v>421.5</v>
      </c>
      <c r="Q702" s="3">
        <v>829.5</v>
      </c>
      <c r="R702" s="3">
        <v>1237.5</v>
      </c>
      <c r="S702" s="3">
        <v>1645.5</v>
      </c>
      <c r="T702" s="3">
        <v>2053.5</v>
      </c>
      <c r="U702" s="3" t="s">
        <v>284</v>
      </c>
      <c r="V702" t="s">
        <v>46</v>
      </c>
      <c r="W702" t="s">
        <v>866</v>
      </c>
      <c r="X702" t="s">
        <v>1</v>
      </c>
      <c r="Y702" t="s">
        <v>1</v>
      </c>
      <c r="Z702" t="s">
        <v>0</v>
      </c>
      <c r="AA702">
        <v>408</v>
      </c>
      <c r="AB702" t="s">
        <v>6717</v>
      </c>
      <c r="AC702" s="4">
        <v>2031024</v>
      </c>
      <c r="AD702" s="5" t="s">
        <v>6682</v>
      </c>
      <c r="AE702" s="6">
        <v>3.375</v>
      </c>
    </row>
    <row r="703" spans="1:31" x14ac:dyDescent="0.25">
      <c r="A703">
        <v>126289</v>
      </c>
      <c r="B703" t="s">
        <v>86</v>
      </c>
      <c r="C703" t="s">
        <v>3320</v>
      </c>
      <c r="D703">
        <v>4</v>
      </c>
      <c r="E703" t="s">
        <v>3425</v>
      </c>
      <c r="F703" t="s">
        <v>3424</v>
      </c>
      <c r="G703" t="s">
        <v>3423</v>
      </c>
      <c r="H703" t="s">
        <v>3422</v>
      </c>
      <c r="I703" t="s">
        <v>3421</v>
      </c>
      <c r="J703">
        <v>10401</v>
      </c>
      <c r="K703" t="s">
        <v>7</v>
      </c>
      <c r="L703" t="s">
        <v>6</v>
      </c>
      <c r="M703" t="s">
        <v>5</v>
      </c>
      <c r="N703" t="s">
        <v>3420</v>
      </c>
      <c r="O703" t="s">
        <v>0</v>
      </c>
      <c r="P703" s="3">
        <v>453.32</v>
      </c>
      <c r="Q703" s="3">
        <v>883.79</v>
      </c>
      <c r="R703" s="3">
        <v>1314.26</v>
      </c>
      <c r="S703" s="3">
        <v>1744.73</v>
      </c>
      <c r="T703" s="3">
        <v>2155.4299999999998</v>
      </c>
      <c r="U703" s="3" t="s">
        <v>3419</v>
      </c>
      <c r="V703" t="s">
        <v>46</v>
      </c>
      <c r="W703" t="e">
        <v>#VALUE!</v>
      </c>
      <c r="X703" t="s">
        <v>1</v>
      </c>
      <c r="Y703" t="s">
        <v>1</v>
      </c>
      <c r="Z703" t="s">
        <v>3418</v>
      </c>
      <c r="AA703">
        <v>410.69999999999982</v>
      </c>
      <c r="AB703" t="s">
        <v>6717</v>
      </c>
      <c r="AC703" s="4">
        <v>4271690.6999999983</v>
      </c>
      <c r="AD703" s="5" t="s">
        <v>6682</v>
      </c>
      <c r="AE703" s="6">
        <v>25.482500000000073</v>
      </c>
    </row>
    <row r="704" spans="1:31" x14ac:dyDescent="0.25">
      <c r="A704">
        <v>127909</v>
      </c>
      <c r="B704" t="s">
        <v>86</v>
      </c>
      <c r="C704" t="s">
        <v>3320</v>
      </c>
      <c r="D704">
        <v>4</v>
      </c>
      <c r="E704" t="s">
        <v>5137</v>
      </c>
      <c r="F704" t="s">
        <v>3395</v>
      </c>
      <c r="G704" t="s">
        <v>5138</v>
      </c>
      <c r="H704" t="s">
        <v>5139</v>
      </c>
      <c r="I704" t="s">
        <v>5140</v>
      </c>
      <c r="J704">
        <v>8112</v>
      </c>
      <c r="K704" t="s">
        <v>7</v>
      </c>
      <c r="L704" t="s">
        <v>6</v>
      </c>
      <c r="M704" t="s">
        <v>5</v>
      </c>
      <c r="N704" t="s">
        <v>5142</v>
      </c>
      <c r="O704" t="s">
        <v>0</v>
      </c>
      <c r="P704" s="3">
        <v>589</v>
      </c>
      <c r="Q704" s="3">
        <v>1028.68</v>
      </c>
      <c r="R704" s="3">
        <v>1468.36</v>
      </c>
      <c r="S704" s="3">
        <v>1908.04</v>
      </c>
      <c r="T704" s="3">
        <v>2318.7399999999998</v>
      </c>
      <c r="U704" s="3">
        <v>2729.44</v>
      </c>
      <c r="V704" t="s">
        <v>30</v>
      </c>
      <c r="W704" t="s">
        <v>866</v>
      </c>
      <c r="X704" t="s">
        <v>39</v>
      </c>
      <c r="Y704" t="s">
        <v>39</v>
      </c>
      <c r="Z704" t="s">
        <v>5141</v>
      </c>
      <c r="AA704">
        <v>410.69999999999982</v>
      </c>
      <c r="AB704" t="s">
        <v>6717</v>
      </c>
      <c r="AC704" s="4">
        <v>3331598.3999999985</v>
      </c>
      <c r="AD704" s="5" t="s">
        <v>6682</v>
      </c>
      <c r="AE704" s="6">
        <v>66.309999999999945</v>
      </c>
    </row>
    <row r="705" spans="1:31" x14ac:dyDescent="0.25">
      <c r="A705">
        <v>229319</v>
      </c>
      <c r="B705" t="s">
        <v>200</v>
      </c>
      <c r="D705">
        <v>4</v>
      </c>
      <c r="E705" t="s">
        <v>754</v>
      </c>
      <c r="F705" t="s">
        <v>753</v>
      </c>
      <c r="G705" t="s">
        <v>752</v>
      </c>
      <c r="H705" t="s">
        <v>751</v>
      </c>
      <c r="I705" t="s">
        <v>750</v>
      </c>
      <c r="J705">
        <v>5225</v>
      </c>
      <c r="L705" t="s">
        <v>6</v>
      </c>
      <c r="N705" t="s">
        <v>749</v>
      </c>
      <c r="O705" t="s">
        <v>0</v>
      </c>
      <c r="P705" s="3">
        <v>411</v>
      </c>
      <c r="Q705" s="3">
        <v>822</v>
      </c>
      <c r="R705" s="3">
        <v>1233</v>
      </c>
      <c r="S705" s="3">
        <v>1644</v>
      </c>
      <c r="T705" s="3">
        <v>2055</v>
      </c>
      <c r="U705" s="3">
        <v>2466</v>
      </c>
      <c r="V705" t="s">
        <v>748</v>
      </c>
      <c r="W705" t="s">
        <v>2</v>
      </c>
      <c r="X705" t="s">
        <v>1</v>
      </c>
      <c r="Y705" t="s">
        <v>1</v>
      </c>
      <c r="Z705" t="s">
        <v>747</v>
      </c>
      <c r="AA705">
        <v>411</v>
      </c>
      <c r="AB705" t="s">
        <v>6717</v>
      </c>
      <c r="AC705" s="4">
        <v>2147475</v>
      </c>
      <c r="AD705" s="5" t="s">
        <v>6682</v>
      </c>
      <c r="AE705" s="6">
        <v>0</v>
      </c>
    </row>
    <row r="706" spans="1:31" x14ac:dyDescent="0.25">
      <c r="A706">
        <v>142443</v>
      </c>
      <c r="B706" t="s">
        <v>131</v>
      </c>
      <c r="D706">
        <v>4</v>
      </c>
      <c r="E706" t="s">
        <v>5500</v>
      </c>
      <c r="F706" t="s">
        <v>5501</v>
      </c>
      <c r="G706" t="s">
        <v>5502</v>
      </c>
      <c r="H706" t="s">
        <v>5503</v>
      </c>
      <c r="I706" t="s">
        <v>5504</v>
      </c>
      <c r="J706">
        <v>5768</v>
      </c>
      <c r="K706" t="s">
        <v>7</v>
      </c>
      <c r="L706" t="s">
        <v>6</v>
      </c>
      <c r="M706" t="s">
        <v>5</v>
      </c>
      <c r="N706" t="s">
        <v>5505</v>
      </c>
      <c r="O706" t="s">
        <v>0</v>
      </c>
      <c r="P706" s="3">
        <v>411</v>
      </c>
      <c r="Q706" s="3">
        <v>822</v>
      </c>
      <c r="R706" s="3">
        <v>1233</v>
      </c>
      <c r="S706" s="3">
        <v>1644</v>
      </c>
      <c r="T706" s="3">
        <v>2055</v>
      </c>
      <c r="U706" s="3">
        <v>2466</v>
      </c>
      <c r="V706" t="s">
        <v>30</v>
      </c>
      <c r="W706" t="s">
        <v>15</v>
      </c>
      <c r="X706">
        <v>18</v>
      </c>
      <c r="Y706" t="s">
        <v>39</v>
      </c>
      <c r="Z706" t="s">
        <v>5506</v>
      </c>
      <c r="AA706">
        <v>411</v>
      </c>
      <c r="AB706" t="s">
        <v>6717</v>
      </c>
      <c r="AC706" s="4">
        <v>2370648</v>
      </c>
      <c r="AD706" s="5" t="s">
        <v>6682</v>
      </c>
      <c r="AE706" s="6">
        <v>0</v>
      </c>
    </row>
    <row r="707" spans="1:31" x14ac:dyDescent="0.25">
      <c r="A707">
        <v>233310</v>
      </c>
      <c r="B707" t="s">
        <v>546</v>
      </c>
      <c r="C707" t="s">
        <v>545</v>
      </c>
      <c r="D707">
        <v>4</v>
      </c>
      <c r="E707" t="s">
        <v>600</v>
      </c>
      <c r="F707" t="s">
        <v>599</v>
      </c>
      <c r="G707" t="s">
        <v>598</v>
      </c>
      <c r="J707">
        <v>3569</v>
      </c>
      <c r="K707" t="s">
        <v>7</v>
      </c>
      <c r="L707" t="s">
        <v>6</v>
      </c>
      <c r="M707" t="s">
        <v>5</v>
      </c>
      <c r="N707" t="s">
        <v>597</v>
      </c>
      <c r="O707" t="s">
        <v>596</v>
      </c>
      <c r="P707" s="3">
        <v>413.25</v>
      </c>
      <c r="Q707" s="3">
        <v>826.5</v>
      </c>
      <c r="R707" s="3">
        <v>1239.75</v>
      </c>
      <c r="S707" s="3">
        <v>1653</v>
      </c>
      <c r="T707" s="3">
        <v>2066.25</v>
      </c>
      <c r="U707" s="3">
        <v>2479.5</v>
      </c>
      <c r="V707" t="s">
        <v>29</v>
      </c>
      <c r="W707" t="s">
        <v>2</v>
      </c>
      <c r="X707" t="s">
        <v>238</v>
      </c>
      <c r="Y707" t="s">
        <v>595</v>
      </c>
      <c r="Z707">
        <v>0</v>
      </c>
      <c r="AA707">
        <v>413.25</v>
      </c>
      <c r="AB707" t="s">
        <v>6717</v>
      </c>
      <c r="AC707" s="4">
        <v>1474889.25</v>
      </c>
      <c r="AD707" s="5" t="s">
        <v>6682</v>
      </c>
      <c r="AE707" s="6">
        <v>0</v>
      </c>
    </row>
    <row r="708" spans="1:31" x14ac:dyDescent="0.25">
      <c r="A708">
        <v>147378</v>
      </c>
      <c r="B708" t="s">
        <v>59</v>
      </c>
      <c r="C708" t="s">
        <v>2835</v>
      </c>
      <c r="D708">
        <v>4</v>
      </c>
      <c r="E708" t="s">
        <v>2883</v>
      </c>
      <c r="F708" t="s">
        <v>2882</v>
      </c>
      <c r="G708" t="s">
        <v>2881</v>
      </c>
      <c r="H708" t="s">
        <v>2880</v>
      </c>
      <c r="I708" t="s">
        <v>2879</v>
      </c>
      <c r="J708">
        <v>15286</v>
      </c>
      <c r="K708" t="s">
        <v>7</v>
      </c>
      <c r="L708" t="s">
        <v>6</v>
      </c>
      <c r="M708" t="s">
        <v>5</v>
      </c>
      <c r="N708" t="s">
        <v>2878</v>
      </c>
      <c r="O708" t="s">
        <v>0</v>
      </c>
      <c r="P708" s="3">
        <v>420</v>
      </c>
      <c r="Q708" s="3">
        <v>837</v>
      </c>
      <c r="R708" s="3">
        <v>1254</v>
      </c>
      <c r="S708" s="3">
        <v>1671</v>
      </c>
      <c r="T708" s="3">
        <v>2088</v>
      </c>
      <c r="U708" s="3">
        <v>2505</v>
      </c>
      <c r="V708" t="s">
        <v>46</v>
      </c>
      <c r="W708" t="s">
        <v>2</v>
      </c>
      <c r="X708" t="s">
        <v>1</v>
      </c>
      <c r="Y708" t="s">
        <v>1</v>
      </c>
      <c r="Z708" t="s">
        <v>0</v>
      </c>
      <c r="AA708">
        <v>417</v>
      </c>
      <c r="AB708" t="s">
        <v>6717</v>
      </c>
      <c r="AC708" s="4">
        <v>6374262</v>
      </c>
      <c r="AD708" s="5" t="s">
        <v>6682</v>
      </c>
      <c r="AE708" s="6">
        <v>0.75</v>
      </c>
    </row>
    <row r="709" spans="1:31" x14ac:dyDescent="0.25">
      <c r="A709">
        <v>455114</v>
      </c>
      <c r="B709" t="s">
        <v>131</v>
      </c>
      <c r="D709">
        <v>4</v>
      </c>
      <c r="E709" t="s">
        <v>130</v>
      </c>
      <c r="F709" t="s">
        <v>129</v>
      </c>
      <c r="G709" t="s">
        <v>128</v>
      </c>
      <c r="H709" t="s">
        <v>127</v>
      </c>
      <c r="I709" t="s">
        <v>126</v>
      </c>
      <c r="J709">
        <v>10217</v>
      </c>
      <c r="K709" t="s">
        <v>7</v>
      </c>
      <c r="L709" t="s">
        <v>6</v>
      </c>
      <c r="M709" t="s">
        <v>5</v>
      </c>
      <c r="N709" t="s">
        <v>125</v>
      </c>
      <c r="O709" t="s">
        <v>0</v>
      </c>
      <c r="P709" s="3">
        <v>417</v>
      </c>
      <c r="Q709" s="3">
        <v>834</v>
      </c>
      <c r="R709" s="3">
        <v>1251</v>
      </c>
      <c r="S709" s="3">
        <v>1668</v>
      </c>
      <c r="T709" s="3">
        <v>2085</v>
      </c>
      <c r="U709" s="3">
        <v>2502</v>
      </c>
      <c r="V709" t="s">
        <v>46</v>
      </c>
      <c r="W709" t="s">
        <v>2</v>
      </c>
      <c r="X709" t="s">
        <v>1</v>
      </c>
      <c r="Y709" t="s">
        <v>1</v>
      </c>
      <c r="Z709" t="s">
        <v>0</v>
      </c>
      <c r="AA709">
        <v>417</v>
      </c>
      <c r="AB709" t="s">
        <v>6717</v>
      </c>
      <c r="AC709" s="4">
        <v>4260489</v>
      </c>
      <c r="AD709" s="5" t="s">
        <v>6682</v>
      </c>
      <c r="AE709" s="6">
        <v>0</v>
      </c>
    </row>
    <row r="710" spans="1:31" x14ac:dyDescent="0.25">
      <c r="A710">
        <v>433660</v>
      </c>
      <c r="B710" t="s">
        <v>228</v>
      </c>
      <c r="C710" t="s">
        <v>3107</v>
      </c>
      <c r="D710">
        <v>1</v>
      </c>
      <c r="E710" t="s">
        <v>4226</v>
      </c>
      <c r="F710" t="s">
        <v>3240</v>
      </c>
      <c r="G710" t="s">
        <v>4227</v>
      </c>
      <c r="H710" t="s">
        <v>4228</v>
      </c>
      <c r="I710" t="s">
        <v>4229</v>
      </c>
      <c r="J710">
        <v>13345</v>
      </c>
      <c r="K710" t="s">
        <v>7</v>
      </c>
      <c r="L710" t="s">
        <v>6</v>
      </c>
      <c r="M710" t="s">
        <v>5</v>
      </c>
      <c r="N710" t="s">
        <v>4230</v>
      </c>
      <c r="O710" t="s">
        <v>0</v>
      </c>
      <c r="P710" s="3">
        <v>419.25</v>
      </c>
      <c r="Q710" s="3">
        <v>839</v>
      </c>
      <c r="R710" s="3">
        <v>1258</v>
      </c>
      <c r="S710" s="3">
        <v>1677</v>
      </c>
      <c r="T710" s="3">
        <v>2096</v>
      </c>
      <c r="U710" s="3">
        <v>2516</v>
      </c>
      <c r="V710" t="s">
        <v>46</v>
      </c>
      <c r="W710" t="s">
        <v>866</v>
      </c>
      <c r="X710" t="s">
        <v>1</v>
      </c>
      <c r="Y710" t="s">
        <v>1</v>
      </c>
      <c r="Z710" t="s">
        <v>4231</v>
      </c>
      <c r="AA710">
        <v>419</v>
      </c>
      <c r="AB710" t="s">
        <v>6717</v>
      </c>
      <c r="AC710" s="4">
        <v>5591555</v>
      </c>
      <c r="AD710" s="5" t="s">
        <v>6682</v>
      </c>
      <c r="AE710" s="6">
        <v>0.25</v>
      </c>
    </row>
    <row r="711" spans="1:31" x14ac:dyDescent="0.25">
      <c r="A711">
        <v>130891</v>
      </c>
      <c r="B711" t="s">
        <v>4133</v>
      </c>
      <c r="D711">
        <v>4</v>
      </c>
      <c r="E711" t="s">
        <v>4132</v>
      </c>
      <c r="F711" t="s">
        <v>4131</v>
      </c>
      <c r="G711" t="s">
        <v>4130</v>
      </c>
      <c r="H711" t="s">
        <v>4129</v>
      </c>
      <c r="I711" t="s">
        <v>4129</v>
      </c>
      <c r="J711">
        <v>4296</v>
      </c>
      <c r="L711" t="s">
        <v>6</v>
      </c>
      <c r="N711" t="s">
        <v>4128</v>
      </c>
      <c r="O711" t="s">
        <v>0</v>
      </c>
      <c r="P711" s="3">
        <v>419.25</v>
      </c>
      <c r="Q711" s="3">
        <v>838.5</v>
      </c>
      <c r="R711" s="3">
        <v>1257.75</v>
      </c>
      <c r="S711" s="3">
        <v>1677</v>
      </c>
      <c r="T711" s="3">
        <v>2096.25</v>
      </c>
      <c r="U711" s="3">
        <v>2096.25</v>
      </c>
      <c r="V711" t="s">
        <v>46</v>
      </c>
      <c r="W711" t="s">
        <v>29</v>
      </c>
      <c r="X711">
        <v>15</v>
      </c>
      <c r="Y711" t="s">
        <v>1</v>
      </c>
      <c r="Z711" t="s">
        <v>0</v>
      </c>
      <c r="AA711">
        <v>419.25</v>
      </c>
      <c r="AB711" t="s">
        <v>6717</v>
      </c>
      <c r="AC711" s="4">
        <v>1801098</v>
      </c>
      <c r="AD711" s="5" t="s">
        <v>6682</v>
      </c>
      <c r="AE711" s="6">
        <v>0</v>
      </c>
    </row>
    <row r="712" spans="1:31" x14ac:dyDescent="0.25">
      <c r="A712">
        <v>130916</v>
      </c>
      <c r="B712" t="s">
        <v>4133</v>
      </c>
      <c r="D712">
        <v>4</v>
      </c>
      <c r="E712" t="s">
        <v>5257</v>
      </c>
      <c r="F712" t="s">
        <v>1559</v>
      </c>
      <c r="G712" t="s">
        <v>5258</v>
      </c>
      <c r="H712" t="s">
        <v>4129</v>
      </c>
      <c r="I712" t="s">
        <v>4129</v>
      </c>
      <c r="J712">
        <v>6700</v>
      </c>
      <c r="L712" t="s">
        <v>6</v>
      </c>
      <c r="N712" t="s">
        <v>4128</v>
      </c>
      <c r="O712" t="s">
        <v>0</v>
      </c>
      <c r="P712" s="3">
        <v>444</v>
      </c>
      <c r="Q712" s="3">
        <v>864</v>
      </c>
      <c r="R712" s="3">
        <v>1283</v>
      </c>
      <c r="S712" s="3">
        <v>1712</v>
      </c>
      <c r="T712" s="3">
        <v>2131.25</v>
      </c>
      <c r="U712" s="3">
        <v>2131.25</v>
      </c>
      <c r="V712" t="s">
        <v>46</v>
      </c>
      <c r="W712" t="s">
        <v>15</v>
      </c>
      <c r="X712">
        <v>15</v>
      </c>
      <c r="Y712" t="s">
        <v>1</v>
      </c>
      <c r="Z712" t="s">
        <v>0</v>
      </c>
      <c r="AA712">
        <v>419.25</v>
      </c>
      <c r="AB712" t="s">
        <v>6717</v>
      </c>
      <c r="AC712" s="4">
        <v>2808975</v>
      </c>
      <c r="AD712" s="5" t="s">
        <v>6682</v>
      </c>
      <c r="AE712" s="6">
        <v>8.75</v>
      </c>
    </row>
    <row r="713" spans="1:31" x14ac:dyDescent="0.25">
      <c r="A713">
        <v>201973</v>
      </c>
      <c r="B713" t="s">
        <v>1406</v>
      </c>
      <c r="D713">
        <v>4</v>
      </c>
      <c r="E713" t="s">
        <v>5449</v>
      </c>
      <c r="F713" t="s">
        <v>2420</v>
      </c>
      <c r="G713" t="s">
        <v>5450</v>
      </c>
      <c r="H713" t="s">
        <v>5451</v>
      </c>
      <c r="I713" t="s">
        <v>5452</v>
      </c>
      <c r="J713">
        <v>5969</v>
      </c>
      <c r="K713" t="s">
        <v>7</v>
      </c>
      <c r="L713" t="s">
        <v>6</v>
      </c>
      <c r="M713" t="s">
        <v>5</v>
      </c>
      <c r="N713" t="s">
        <v>5453</v>
      </c>
      <c r="O713" t="s">
        <v>0</v>
      </c>
      <c r="P713" s="3">
        <v>419.99</v>
      </c>
      <c r="Q713" s="3">
        <v>835.98</v>
      </c>
      <c r="R713" s="3">
        <v>1255.97</v>
      </c>
      <c r="S713" s="3">
        <v>1675.96</v>
      </c>
      <c r="T713" s="3">
        <v>2095.9499999999998</v>
      </c>
      <c r="U713" s="3">
        <v>2515.94</v>
      </c>
      <c r="V713" t="s">
        <v>46</v>
      </c>
      <c r="W713" t="s">
        <v>866</v>
      </c>
      <c r="X713" t="s">
        <v>1</v>
      </c>
      <c r="Y713" t="s">
        <v>1</v>
      </c>
      <c r="Z713" t="s">
        <v>0</v>
      </c>
      <c r="AA713">
        <v>419.98999999999978</v>
      </c>
      <c r="AB713" t="s">
        <v>6717</v>
      </c>
      <c r="AC713" s="4">
        <v>2506920.3099999987</v>
      </c>
      <c r="AD713" s="5" t="s">
        <v>6682</v>
      </c>
      <c r="AE713" s="6">
        <v>0</v>
      </c>
    </row>
    <row r="714" spans="1:31" x14ac:dyDescent="0.25">
      <c r="A714">
        <v>127732</v>
      </c>
      <c r="B714" t="s">
        <v>86</v>
      </c>
      <c r="C714" t="s">
        <v>3320</v>
      </c>
      <c r="D714">
        <v>4</v>
      </c>
      <c r="E714" t="s">
        <v>3346</v>
      </c>
      <c r="F714" t="s">
        <v>3345</v>
      </c>
      <c r="G714" t="s">
        <v>3344</v>
      </c>
      <c r="H714" t="s">
        <v>3343</v>
      </c>
      <c r="I714" t="s">
        <v>3342</v>
      </c>
      <c r="J714">
        <v>1776</v>
      </c>
      <c r="K714" t="s">
        <v>7</v>
      </c>
      <c r="L714" t="s">
        <v>6</v>
      </c>
      <c r="M714" t="s">
        <v>5</v>
      </c>
      <c r="N714" t="s">
        <v>3341</v>
      </c>
      <c r="O714" t="s">
        <v>3340</v>
      </c>
      <c r="P714" s="3">
        <v>453.7</v>
      </c>
      <c r="Q714" s="3">
        <v>894.4</v>
      </c>
      <c r="R714" s="3">
        <v>1335.1</v>
      </c>
      <c r="S714" s="3">
        <v>1932.3</v>
      </c>
      <c r="T714" s="3">
        <v>2355</v>
      </c>
      <c r="U714" s="3">
        <v>2765.7</v>
      </c>
      <c r="V714" t="s">
        <v>46</v>
      </c>
      <c r="W714" t="s">
        <v>2</v>
      </c>
      <c r="X714" t="s">
        <v>1</v>
      </c>
      <c r="Y714" t="s">
        <v>1</v>
      </c>
      <c r="Z714" t="s">
        <v>0</v>
      </c>
      <c r="AA714">
        <v>422.70000000000005</v>
      </c>
      <c r="AB714" t="s">
        <v>6717</v>
      </c>
      <c r="AC714" s="4">
        <v>750715.20000000007</v>
      </c>
      <c r="AD714" s="5" t="s">
        <v>6682</v>
      </c>
      <c r="AE714" s="6">
        <v>60.375</v>
      </c>
    </row>
    <row r="715" spans="1:31" x14ac:dyDescent="0.25">
      <c r="A715">
        <v>148292</v>
      </c>
      <c r="B715" t="s">
        <v>59</v>
      </c>
      <c r="D715">
        <v>4</v>
      </c>
      <c r="E715" t="s">
        <v>2850</v>
      </c>
      <c r="F715" t="s">
        <v>2849</v>
      </c>
      <c r="G715" t="s">
        <v>2848</v>
      </c>
      <c r="H715" t="s">
        <v>2847</v>
      </c>
      <c r="I715" t="s">
        <v>2846</v>
      </c>
      <c r="J715">
        <v>3369</v>
      </c>
      <c r="K715" t="s">
        <v>7</v>
      </c>
      <c r="L715" t="s">
        <v>6</v>
      </c>
      <c r="M715" t="s">
        <v>5</v>
      </c>
      <c r="N715" t="s">
        <v>2845</v>
      </c>
      <c r="O715" t="s">
        <v>0</v>
      </c>
      <c r="P715" s="3">
        <v>423</v>
      </c>
      <c r="Q715" s="3">
        <v>846</v>
      </c>
      <c r="R715" s="3">
        <v>1269</v>
      </c>
      <c r="S715" s="3">
        <v>1692</v>
      </c>
      <c r="T715" s="3">
        <v>2115</v>
      </c>
      <c r="U715" s="3">
        <v>2538</v>
      </c>
      <c r="V715" t="s">
        <v>46</v>
      </c>
      <c r="W715" t="s">
        <v>2</v>
      </c>
      <c r="X715" t="s">
        <v>1</v>
      </c>
      <c r="Y715" t="s">
        <v>1</v>
      </c>
      <c r="Z715" t="s">
        <v>0</v>
      </c>
      <c r="AA715">
        <v>423</v>
      </c>
      <c r="AB715" t="s">
        <v>6717</v>
      </c>
      <c r="AC715" s="4">
        <v>1425087</v>
      </c>
      <c r="AD715" s="5" t="s">
        <v>6682</v>
      </c>
      <c r="AE715" s="6">
        <v>0</v>
      </c>
    </row>
    <row r="716" spans="1:31" x14ac:dyDescent="0.25">
      <c r="A716">
        <v>238263</v>
      </c>
      <c r="B716" t="s">
        <v>329</v>
      </c>
      <c r="C716" t="s">
        <v>389</v>
      </c>
      <c r="D716">
        <v>1</v>
      </c>
      <c r="E716" t="s">
        <v>418</v>
      </c>
      <c r="F716" t="s">
        <v>347</v>
      </c>
      <c r="G716" t="s">
        <v>417</v>
      </c>
      <c r="H716" t="s">
        <v>416</v>
      </c>
      <c r="I716" t="s">
        <v>415</v>
      </c>
      <c r="J716">
        <v>16698</v>
      </c>
      <c r="K716" t="s">
        <v>7</v>
      </c>
      <c r="L716" t="s">
        <v>6</v>
      </c>
      <c r="M716" t="s">
        <v>5</v>
      </c>
      <c r="N716" t="s">
        <v>414</v>
      </c>
      <c r="O716" t="s">
        <v>0</v>
      </c>
      <c r="P716" s="3">
        <v>469.45</v>
      </c>
      <c r="Q716" s="3">
        <v>892.9</v>
      </c>
      <c r="R716" s="3">
        <v>1316.35</v>
      </c>
      <c r="S716" s="3">
        <v>1739.8</v>
      </c>
      <c r="T716" s="3">
        <v>2163.25</v>
      </c>
      <c r="U716" s="3">
        <v>2586.6999999999998</v>
      </c>
      <c r="V716" t="s">
        <v>46</v>
      </c>
      <c r="W716" t="s">
        <v>2</v>
      </c>
      <c r="X716" t="s">
        <v>1</v>
      </c>
      <c r="Y716" t="s">
        <v>1</v>
      </c>
      <c r="Z716" t="s">
        <v>0</v>
      </c>
      <c r="AA716">
        <v>423.45000000000005</v>
      </c>
      <c r="AB716" t="s">
        <v>6717</v>
      </c>
      <c r="AC716" s="4">
        <v>7070768.1000000006</v>
      </c>
      <c r="AD716" s="5" t="s">
        <v>6682</v>
      </c>
      <c r="AE716" s="6">
        <v>11.5</v>
      </c>
    </row>
    <row r="717" spans="1:31" x14ac:dyDescent="0.25">
      <c r="A717">
        <v>162557</v>
      </c>
      <c r="B717" t="s">
        <v>176</v>
      </c>
      <c r="D717">
        <v>4</v>
      </c>
      <c r="E717" t="s">
        <v>6100</v>
      </c>
      <c r="F717" t="s">
        <v>6101</v>
      </c>
      <c r="G717" t="s">
        <v>6102</v>
      </c>
      <c r="H717" t="s">
        <v>6103</v>
      </c>
      <c r="I717" t="s">
        <v>6104</v>
      </c>
      <c r="J717">
        <v>6031</v>
      </c>
      <c r="K717" t="s">
        <v>7</v>
      </c>
      <c r="L717" t="s">
        <v>6</v>
      </c>
      <c r="M717" t="s">
        <v>5</v>
      </c>
      <c r="N717" t="s">
        <v>5532</v>
      </c>
      <c r="O717" t="s">
        <v>0</v>
      </c>
      <c r="P717" s="3">
        <v>432.36</v>
      </c>
      <c r="Q717" s="3">
        <v>864.72</v>
      </c>
      <c r="R717" s="3">
        <v>1297.08</v>
      </c>
      <c r="S717" s="3">
        <v>1724.96</v>
      </c>
      <c r="T717" s="3">
        <v>2150.6</v>
      </c>
      <c r="U717" s="3">
        <v>2576.2399999999998</v>
      </c>
      <c r="V717" t="s">
        <v>30</v>
      </c>
      <c r="W717" t="s">
        <v>866</v>
      </c>
      <c r="X717" t="s">
        <v>39</v>
      </c>
      <c r="Y717" t="s">
        <v>39</v>
      </c>
      <c r="Z717" t="s">
        <v>6105</v>
      </c>
      <c r="AA717">
        <v>425.63999999999987</v>
      </c>
      <c r="AB717" t="s">
        <v>6717</v>
      </c>
      <c r="AC717" s="4">
        <v>2567034.8399999994</v>
      </c>
      <c r="AD717" s="5" t="s">
        <v>6682</v>
      </c>
      <c r="AE717" s="6">
        <v>5.6000000000003638</v>
      </c>
    </row>
    <row r="718" spans="1:31" x14ac:dyDescent="0.25">
      <c r="A718">
        <v>185536</v>
      </c>
      <c r="B718" t="s">
        <v>1866</v>
      </c>
      <c r="D718">
        <v>4</v>
      </c>
      <c r="E718" t="s">
        <v>1894</v>
      </c>
      <c r="F718" t="s">
        <v>1893</v>
      </c>
      <c r="G718" t="s">
        <v>1892</v>
      </c>
      <c r="H718" t="s">
        <v>1891</v>
      </c>
      <c r="I718" t="s">
        <v>1890</v>
      </c>
      <c r="J718">
        <v>12059</v>
      </c>
      <c r="K718" t="s">
        <v>7</v>
      </c>
      <c r="L718" t="s">
        <v>6</v>
      </c>
      <c r="M718" t="s">
        <v>5</v>
      </c>
      <c r="N718" t="s">
        <v>1889</v>
      </c>
      <c r="O718" t="s">
        <v>0</v>
      </c>
      <c r="P718" s="3">
        <v>452.5</v>
      </c>
      <c r="Q718" s="3">
        <v>880</v>
      </c>
      <c r="R718" s="3">
        <v>1307.5</v>
      </c>
      <c r="S718" s="3">
        <v>1735</v>
      </c>
      <c r="T718" s="3">
        <v>2162.5</v>
      </c>
      <c r="U718" s="3">
        <v>2590</v>
      </c>
      <c r="V718" t="s">
        <v>46</v>
      </c>
      <c r="W718" t="s">
        <v>2</v>
      </c>
      <c r="X718" t="s">
        <v>1</v>
      </c>
      <c r="Y718" t="s">
        <v>1</v>
      </c>
      <c r="Z718" t="s">
        <v>1888</v>
      </c>
      <c r="AA718">
        <v>427.5</v>
      </c>
      <c r="AB718" t="s">
        <v>6717</v>
      </c>
      <c r="AC718" s="4">
        <v>5155222.5</v>
      </c>
      <c r="AD718" s="5" t="s">
        <v>6682</v>
      </c>
      <c r="AE718" s="6">
        <v>6.25</v>
      </c>
    </row>
    <row r="719" spans="1:31" x14ac:dyDescent="0.25">
      <c r="A719">
        <v>102313</v>
      </c>
      <c r="B719" t="s">
        <v>139</v>
      </c>
      <c r="C719" t="s">
        <v>267</v>
      </c>
      <c r="D719">
        <v>4</v>
      </c>
      <c r="E719" t="s">
        <v>3945</v>
      </c>
      <c r="F719" t="s">
        <v>3944</v>
      </c>
      <c r="G719" t="s">
        <v>3943</v>
      </c>
      <c r="H719" t="s">
        <v>3943</v>
      </c>
      <c r="I719" t="s">
        <v>3943</v>
      </c>
      <c r="J719">
        <v>1338</v>
      </c>
      <c r="K719" t="s">
        <v>7</v>
      </c>
      <c r="L719" t="s">
        <v>6</v>
      </c>
      <c r="M719" t="s">
        <v>5</v>
      </c>
      <c r="N719" t="s">
        <v>3942</v>
      </c>
      <c r="O719" t="s">
        <v>0</v>
      </c>
      <c r="P719" s="3">
        <v>429</v>
      </c>
      <c r="Q719" s="3">
        <v>858</v>
      </c>
      <c r="R719" s="3">
        <v>1287</v>
      </c>
      <c r="S719" s="3">
        <v>1716</v>
      </c>
      <c r="T719" s="3">
        <v>2145</v>
      </c>
      <c r="U719" s="3">
        <v>2574</v>
      </c>
      <c r="V719" t="s">
        <v>46</v>
      </c>
      <c r="W719" t="s">
        <v>2</v>
      </c>
      <c r="Y719" t="s">
        <v>3941</v>
      </c>
      <c r="Z719">
        <v>0</v>
      </c>
      <c r="AA719">
        <v>429</v>
      </c>
      <c r="AB719" t="s">
        <v>6717</v>
      </c>
      <c r="AC719" s="4">
        <v>574002</v>
      </c>
      <c r="AD719" s="5" t="s">
        <v>6682</v>
      </c>
      <c r="AE719" s="6">
        <v>0</v>
      </c>
    </row>
    <row r="720" spans="1:31" x14ac:dyDescent="0.25">
      <c r="A720">
        <v>186645</v>
      </c>
      <c r="B720" t="s">
        <v>1866</v>
      </c>
      <c r="D720">
        <v>4</v>
      </c>
      <c r="E720" t="s">
        <v>1881</v>
      </c>
      <c r="F720" t="s">
        <v>1880</v>
      </c>
      <c r="G720" t="s">
        <v>1879</v>
      </c>
      <c r="H720" t="s">
        <v>1878</v>
      </c>
      <c r="I720" t="s">
        <v>1877</v>
      </c>
      <c r="J720">
        <v>8214</v>
      </c>
      <c r="K720" t="s">
        <v>7</v>
      </c>
      <c r="L720" t="s">
        <v>6</v>
      </c>
      <c r="M720" t="s">
        <v>5</v>
      </c>
      <c r="N720" t="s">
        <v>1876</v>
      </c>
      <c r="O720" t="s">
        <v>0</v>
      </c>
      <c r="P720" s="3">
        <v>429</v>
      </c>
      <c r="Q720" s="3">
        <v>858</v>
      </c>
      <c r="R720" s="3">
        <v>1287</v>
      </c>
      <c r="S720" s="3">
        <v>1716</v>
      </c>
      <c r="T720" s="3">
        <v>2145</v>
      </c>
      <c r="U720" s="3">
        <v>2574</v>
      </c>
      <c r="V720" t="s">
        <v>46</v>
      </c>
      <c r="W720" t="s">
        <v>2</v>
      </c>
      <c r="X720" t="s">
        <v>1</v>
      </c>
      <c r="Y720" t="s">
        <v>1</v>
      </c>
      <c r="Z720" t="s">
        <v>1875</v>
      </c>
      <c r="AA720">
        <v>429</v>
      </c>
      <c r="AB720" t="s">
        <v>6717</v>
      </c>
      <c r="AC720" s="4">
        <v>3523806</v>
      </c>
      <c r="AD720" s="5" t="s">
        <v>6682</v>
      </c>
      <c r="AE720" s="6">
        <v>0</v>
      </c>
    </row>
    <row r="721" spans="1:31" x14ac:dyDescent="0.25">
      <c r="A721">
        <v>128258</v>
      </c>
      <c r="B721" t="s">
        <v>86</v>
      </c>
      <c r="C721" t="s">
        <v>3320</v>
      </c>
      <c r="D721">
        <v>4</v>
      </c>
      <c r="E721" t="s">
        <v>3319</v>
      </c>
      <c r="F721" t="s">
        <v>3318</v>
      </c>
      <c r="G721" t="s">
        <v>3317</v>
      </c>
      <c r="H721" t="s">
        <v>3316</v>
      </c>
      <c r="I721" t="s">
        <v>3315</v>
      </c>
      <c r="J721">
        <v>1783</v>
      </c>
      <c r="K721" t="s">
        <v>7</v>
      </c>
      <c r="L721" t="s">
        <v>6</v>
      </c>
      <c r="M721" t="s">
        <v>5</v>
      </c>
      <c r="N721" t="s">
        <v>3314</v>
      </c>
      <c r="O721" t="s">
        <v>0</v>
      </c>
      <c r="P721" s="3">
        <v>453.79</v>
      </c>
      <c r="Q721" s="3">
        <v>894.58</v>
      </c>
      <c r="R721" s="3">
        <v>1335.37</v>
      </c>
      <c r="S721" s="3">
        <v>1842.89</v>
      </c>
      <c r="T721" s="3">
        <v>2273</v>
      </c>
      <c r="U721" s="3">
        <v>2687.84</v>
      </c>
      <c r="V721" t="s">
        <v>46</v>
      </c>
      <c r="W721" t="s">
        <v>2</v>
      </c>
      <c r="X721" t="s">
        <v>1</v>
      </c>
      <c r="Y721" t="s">
        <v>1</v>
      </c>
      <c r="Z721" t="s">
        <v>3313</v>
      </c>
      <c r="AA721">
        <v>430.1099999999999</v>
      </c>
      <c r="AB721" t="s">
        <v>6717</v>
      </c>
      <c r="AC721" s="4">
        <v>766886.12999999977</v>
      </c>
      <c r="AD721" s="5" t="s">
        <v>6682</v>
      </c>
      <c r="AE721" s="6">
        <v>30.612500000000182</v>
      </c>
    </row>
    <row r="722" spans="1:31" x14ac:dyDescent="0.25">
      <c r="A722">
        <v>185873</v>
      </c>
      <c r="B722" t="s">
        <v>1866</v>
      </c>
      <c r="D722">
        <v>4</v>
      </c>
      <c r="E722" t="s">
        <v>4693</v>
      </c>
      <c r="F722" t="s">
        <v>4694</v>
      </c>
      <c r="G722" t="s">
        <v>4695</v>
      </c>
      <c r="H722" t="s">
        <v>4696</v>
      </c>
      <c r="I722" t="s">
        <v>4697</v>
      </c>
      <c r="J722">
        <v>9296</v>
      </c>
      <c r="K722" t="s">
        <v>7</v>
      </c>
      <c r="L722" t="s">
        <v>6</v>
      </c>
      <c r="M722" t="s">
        <v>5</v>
      </c>
      <c r="N722" t="s">
        <v>4699</v>
      </c>
      <c r="O722" t="s">
        <v>0</v>
      </c>
      <c r="P722" s="3">
        <v>450.5</v>
      </c>
      <c r="Q722" s="3">
        <v>881</v>
      </c>
      <c r="R722" s="3">
        <v>1311.5</v>
      </c>
      <c r="S722" s="3">
        <v>1742</v>
      </c>
      <c r="T722" s="3">
        <v>2172.5</v>
      </c>
      <c r="U722" s="3">
        <v>2603</v>
      </c>
      <c r="V722" t="s">
        <v>30</v>
      </c>
      <c r="W722" t="s">
        <v>866</v>
      </c>
      <c r="X722" t="s">
        <v>39</v>
      </c>
      <c r="Y722" t="s">
        <v>39</v>
      </c>
      <c r="Z722" t="s">
        <v>4698</v>
      </c>
      <c r="AA722">
        <v>430.5</v>
      </c>
      <c r="AB722" t="s">
        <v>6717</v>
      </c>
      <c r="AC722" s="4">
        <v>4001928</v>
      </c>
      <c r="AD722" s="5" t="s">
        <v>6682</v>
      </c>
      <c r="AE722" s="6">
        <v>5</v>
      </c>
    </row>
    <row r="723" spans="1:31" x14ac:dyDescent="0.25">
      <c r="A723">
        <v>101161</v>
      </c>
      <c r="B723" t="s">
        <v>139</v>
      </c>
      <c r="C723" t="s">
        <v>267</v>
      </c>
      <c r="D723">
        <v>4</v>
      </c>
      <c r="E723" t="s">
        <v>4011</v>
      </c>
      <c r="F723" t="s">
        <v>4010</v>
      </c>
      <c r="G723" t="s">
        <v>4009</v>
      </c>
      <c r="J723">
        <v>4481</v>
      </c>
      <c r="K723" t="s">
        <v>7</v>
      </c>
      <c r="L723" t="s">
        <v>6</v>
      </c>
      <c r="M723" t="s">
        <v>5</v>
      </c>
      <c r="N723" t="s">
        <v>4008</v>
      </c>
      <c r="O723" t="s">
        <v>0</v>
      </c>
      <c r="P723" s="3">
        <v>432</v>
      </c>
      <c r="Q723" s="3">
        <v>864</v>
      </c>
      <c r="R723" s="3">
        <v>1296</v>
      </c>
      <c r="S723" s="3">
        <v>1728</v>
      </c>
      <c r="T723" s="3">
        <v>2160</v>
      </c>
      <c r="U723" s="3">
        <v>2592</v>
      </c>
      <c r="V723" t="s">
        <v>46</v>
      </c>
      <c r="W723" t="s">
        <v>2</v>
      </c>
      <c r="Z723">
        <v>0</v>
      </c>
      <c r="AA723">
        <v>432</v>
      </c>
      <c r="AB723" t="s">
        <v>6717</v>
      </c>
      <c r="AC723" s="4">
        <v>1935792</v>
      </c>
      <c r="AD723" s="5" t="s">
        <v>6682</v>
      </c>
      <c r="AE723" s="6">
        <v>0</v>
      </c>
    </row>
    <row r="724" spans="1:31" x14ac:dyDescent="0.25">
      <c r="A724">
        <v>101897</v>
      </c>
      <c r="B724" t="s">
        <v>139</v>
      </c>
      <c r="C724" t="s">
        <v>267</v>
      </c>
      <c r="D724">
        <v>4</v>
      </c>
      <c r="E724" t="s">
        <v>3960</v>
      </c>
      <c r="F724" t="s">
        <v>3959</v>
      </c>
      <c r="G724" t="s">
        <v>3958</v>
      </c>
      <c r="H724" t="s">
        <v>3958</v>
      </c>
      <c r="I724" t="s">
        <v>3958</v>
      </c>
      <c r="J724">
        <v>2708</v>
      </c>
      <c r="K724" t="s">
        <v>7</v>
      </c>
      <c r="L724" t="s">
        <v>6</v>
      </c>
      <c r="M724" t="s">
        <v>5</v>
      </c>
      <c r="N724" t="s">
        <v>3957</v>
      </c>
      <c r="O724" t="s">
        <v>0</v>
      </c>
      <c r="P724" s="3">
        <v>432</v>
      </c>
      <c r="Q724" s="3">
        <v>864</v>
      </c>
      <c r="R724" s="3">
        <v>1296</v>
      </c>
      <c r="S724" s="3">
        <v>1728</v>
      </c>
      <c r="T724" s="3">
        <v>2160</v>
      </c>
      <c r="U724" s="3">
        <v>2592</v>
      </c>
      <c r="V724" t="s">
        <v>3956</v>
      </c>
      <c r="W724" t="s">
        <v>2</v>
      </c>
      <c r="Z724">
        <v>0</v>
      </c>
      <c r="AA724">
        <v>432</v>
      </c>
      <c r="AB724" t="s">
        <v>6717</v>
      </c>
      <c r="AC724" s="4">
        <v>1169856</v>
      </c>
      <c r="AD724" s="5" t="s">
        <v>6682</v>
      </c>
      <c r="AE724" s="6">
        <v>0</v>
      </c>
    </row>
    <row r="725" spans="1:31" x14ac:dyDescent="0.25">
      <c r="A725">
        <v>183938</v>
      </c>
      <c r="B725" t="s">
        <v>1866</v>
      </c>
      <c r="D725">
        <v>4</v>
      </c>
      <c r="E725" t="s">
        <v>1942</v>
      </c>
      <c r="F725" t="s">
        <v>1941</v>
      </c>
      <c r="G725" t="s">
        <v>1940</v>
      </c>
      <c r="H725" t="s">
        <v>1939</v>
      </c>
      <c r="I725" t="s">
        <v>1938</v>
      </c>
      <c r="J725">
        <v>12051</v>
      </c>
      <c r="K725" t="s">
        <v>7</v>
      </c>
      <c r="L725" t="s">
        <v>6</v>
      </c>
      <c r="M725" t="s">
        <v>5</v>
      </c>
      <c r="N725" t="s">
        <v>1937</v>
      </c>
      <c r="O725" t="s">
        <v>0</v>
      </c>
      <c r="P725" s="3">
        <v>432</v>
      </c>
      <c r="Q725" s="3">
        <v>864</v>
      </c>
      <c r="R725" s="3">
        <v>1296</v>
      </c>
      <c r="S725" s="3">
        <v>1728</v>
      </c>
      <c r="T725" s="3">
        <v>2160</v>
      </c>
      <c r="U725" s="3">
        <v>2592</v>
      </c>
      <c r="V725" t="s">
        <v>30</v>
      </c>
      <c r="W725" t="s">
        <v>2</v>
      </c>
      <c r="X725" t="s">
        <v>39</v>
      </c>
      <c r="Y725" t="s">
        <v>39</v>
      </c>
      <c r="Z725" t="s">
        <v>0</v>
      </c>
      <c r="AA725">
        <v>432</v>
      </c>
      <c r="AB725" t="s">
        <v>6717</v>
      </c>
      <c r="AC725" s="4">
        <v>5206032</v>
      </c>
      <c r="AD725" s="5" t="s">
        <v>6682</v>
      </c>
      <c r="AE725" s="6">
        <v>0</v>
      </c>
    </row>
    <row r="726" spans="1:31" x14ac:dyDescent="0.25">
      <c r="A726">
        <v>384342</v>
      </c>
      <c r="B726" t="s">
        <v>59</v>
      </c>
      <c r="D726">
        <v>4</v>
      </c>
      <c r="E726" t="s">
        <v>4164</v>
      </c>
      <c r="F726" t="s">
        <v>2930</v>
      </c>
      <c r="G726" t="s">
        <v>4165</v>
      </c>
      <c r="H726" t="s">
        <v>4166</v>
      </c>
      <c r="I726" t="s">
        <v>4167</v>
      </c>
      <c r="J726">
        <v>5286</v>
      </c>
      <c r="K726" t="s">
        <v>7</v>
      </c>
      <c r="L726" t="s">
        <v>6</v>
      </c>
      <c r="M726" t="s">
        <v>5</v>
      </c>
      <c r="N726" t="s">
        <v>4168</v>
      </c>
      <c r="O726" t="s">
        <v>0</v>
      </c>
      <c r="P726" s="3">
        <v>432</v>
      </c>
      <c r="Q726" s="3">
        <v>864</v>
      </c>
      <c r="R726" s="3">
        <v>1296</v>
      </c>
      <c r="S726" s="3">
        <v>1728</v>
      </c>
      <c r="T726" s="3">
        <v>2160</v>
      </c>
      <c r="U726" s="3">
        <v>2592</v>
      </c>
      <c r="V726" t="s">
        <v>30</v>
      </c>
      <c r="W726" t="s">
        <v>866</v>
      </c>
      <c r="X726" t="s">
        <v>39</v>
      </c>
      <c r="Y726" t="s">
        <v>39</v>
      </c>
      <c r="Z726" t="s">
        <v>0</v>
      </c>
      <c r="AA726">
        <v>432</v>
      </c>
      <c r="AB726" t="s">
        <v>6717</v>
      </c>
      <c r="AC726" s="4">
        <v>2283552</v>
      </c>
      <c r="AD726" s="5" t="s">
        <v>6682</v>
      </c>
      <c r="AE726" s="6">
        <v>0</v>
      </c>
    </row>
    <row r="727" spans="1:31" x14ac:dyDescent="0.25">
      <c r="A727">
        <v>101736</v>
      </c>
      <c r="B727" t="s">
        <v>139</v>
      </c>
      <c r="C727" t="s">
        <v>267</v>
      </c>
      <c r="D727">
        <v>4</v>
      </c>
      <c r="E727" t="s">
        <v>4370</v>
      </c>
      <c r="F727" t="s">
        <v>4371</v>
      </c>
      <c r="G727" t="s">
        <v>4372</v>
      </c>
      <c r="H727" t="s">
        <v>4373</v>
      </c>
      <c r="I727" t="s">
        <v>4374</v>
      </c>
      <c r="J727">
        <v>3891</v>
      </c>
      <c r="K727" t="s">
        <v>7</v>
      </c>
      <c r="L727" t="s">
        <v>6</v>
      </c>
      <c r="M727" t="s">
        <v>5</v>
      </c>
      <c r="N727" t="s">
        <v>4376</v>
      </c>
      <c r="O727" t="s">
        <v>0</v>
      </c>
      <c r="P727" s="3">
        <v>432</v>
      </c>
      <c r="Q727" s="3">
        <v>864</v>
      </c>
      <c r="R727" s="3">
        <v>1296</v>
      </c>
      <c r="S727" s="3">
        <v>1728</v>
      </c>
      <c r="T727" s="3">
        <v>2160</v>
      </c>
      <c r="U727" s="3">
        <v>2592</v>
      </c>
      <c r="V727" t="s">
        <v>30</v>
      </c>
      <c r="W727" t="s">
        <v>866</v>
      </c>
      <c r="X727" t="s">
        <v>39</v>
      </c>
      <c r="Y727" t="s">
        <v>39</v>
      </c>
      <c r="Z727" t="s">
        <v>4375</v>
      </c>
      <c r="AA727">
        <v>432</v>
      </c>
      <c r="AB727" t="s">
        <v>6717</v>
      </c>
      <c r="AC727" s="4">
        <v>1680912</v>
      </c>
      <c r="AD727" s="5" t="s">
        <v>6682</v>
      </c>
      <c r="AE727" s="6">
        <v>0</v>
      </c>
    </row>
    <row r="728" spans="1:31" x14ac:dyDescent="0.25">
      <c r="A728">
        <v>239488</v>
      </c>
      <c r="B728" t="s">
        <v>329</v>
      </c>
      <c r="C728" t="s">
        <v>389</v>
      </c>
      <c r="D728">
        <v>4</v>
      </c>
      <c r="E728" t="s">
        <v>394</v>
      </c>
      <c r="F728" t="s">
        <v>368</v>
      </c>
      <c r="G728" t="s">
        <v>393</v>
      </c>
      <c r="H728" t="s">
        <v>392</v>
      </c>
      <c r="I728" t="s">
        <v>391</v>
      </c>
      <c r="J728">
        <v>10406</v>
      </c>
      <c r="K728" t="s">
        <v>7</v>
      </c>
      <c r="L728" t="s">
        <v>6</v>
      </c>
      <c r="M728" t="s">
        <v>5</v>
      </c>
      <c r="N728" t="s">
        <v>390</v>
      </c>
      <c r="O728" t="s">
        <v>0</v>
      </c>
      <c r="P728" s="3">
        <v>434.85</v>
      </c>
      <c r="Q728" s="3">
        <v>869.7</v>
      </c>
      <c r="R728" s="3">
        <v>1304.55</v>
      </c>
      <c r="S728" s="3">
        <v>1739.4</v>
      </c>
      <c r="T728" s="3">
        <v>2174.25</v>
      </c>
      <c r="U728" s="3">
        <v>2609.1</v>
      </c>
      <c r="V728" t="s">
        <v>46</v>
      </c>
      <c r="W728" t="s">
        <v>2</v>
      </c>
      <c r="X728" t="s">
        <v>1</v>
      </c>
      <c r="Y728" t="s">
        <v>1</v>
      </c>
      <c r="Z728" t="s">
        <v>0</v>
      </c>
      <c r="AA728">
        <v>434.84999999999991</v>
      </c>
      <c r="AB728" t="s">
        <v>6717</v>
      </c>
      <c r="AC728" s="4">
        <v>4525049.0999999987</v>
      </c>
      <c r="AD728" s="5" t="s">
        <v>6682</v>
      </c>
      <c r="AE728" s="6">
        <v>0</v>
      </c>
    </row>
    <row r="729" spans="1:31" x14ac:dyDescent="0.25">
      <c r="A729">
        <v>101462</v>
      </c>
      <c r="B729" t="s">
        <v>139</v>
      </c>
      <c r="C729" t="s">
        <v>267</v>
      </c>
      <c r="D729">
        <v>4</v>
      </c>
      <c r="E729" t="s">
        <v>3989</v>
      </c>
      <c r="F729" t="s">
        <v>826</v>
      </c>
      <c r="G729" t="s">
        <v>3988</v>
      </c>
      <c r="H729" t="s">
        <v>3987</v>
      </c>
      <c r="I729" t="s">
        <v>3986</v>
      </c>
      <c r="J729">
        <v>1062</v>
      </c>
      <c r="K729" t="s">
        <v>7</v>
      </c>
      <c r="L729" t="s">
        <v>6</v>
      </c>
      <c r="M729" t="s">
        <v>5</v>
      </c>
      <c r="N729" t="s">
        <v>3985</v>
      </c>
      <c r="O729" t="s">
        <v>0</v>
      </c>
      <c r="P729" s="3">
        <v>435</v>
      </c>
      <c r="Q729" s="3">
        <v>870</v>
      </c>
      <c r="R729" s="3">
        <v>1305</v>
      </c>
      <c r="S729" s="3">
        <v>1740</v>
      </c>
      <c r="T729" s="3">
        <v>2175</v>
      </c>
      <c r="U729" s="3">
        <v>2610</v>
      </c>
      <c r="V729" t="s">
        <v>30</v>
      </c>
      <c r="W729" t="s">
        <v>2</v>
      </c>
      <c r="Z729">
        <v>0</v>
      </c>
      <c r="AA729">
        <v>435</v>
      </c>
      <c r="AB729" t="s">
        <v>6717</v>
      </c>
      <c r="AC729" s="4">
        <v>461970</v>
      </c>
      <c r="AD729" s="5" t="s">
        <v>6682</v>
      </c>
      <c r="AE729" s="6">
        <v>0</v>
      </c>
    </row>
    <row r="730" spans="1:31" x14ac:dyDescent="0.25">
      <c r="A730">
        <v>101994</v>
      </c>
      <c r="B730" t="s">
        <v>139</v>
      </c>
      <c r="C730" t="s">
        <v>267</v>
      </c>
      <c r="D730">
        <v>4</v>
      </c>
      <c r="E730" t="s">
        <v>3955</v>
      </c>
      <c r="F730" t="s">
        <v>3954</v>
      </c>
      <c r="G730" t="s">
        <v>3953</v>
      </c>
      <c r="H730" t="s">
        <v>3953</v>
      </c>
      <c r="I730" t="s">
        <v>3953</v>
      </c>
      <c r="J730">
        <v>549</v>
      </c>
      <c r="K730" t="s">
        <v>7</v>
      </c>
      <c r="L730" t="s">
        <v>6</v>
      </c>
      <c r="M730" t="s">
        <v>5</v>
      </c>
      <c r="N730" t="s">
        <v>3952</v>
      </c>
      <c r="O730" t="s">
        <v>0</v>
      </c>
      <c r="P730" s="3">
        <v>440.12</v>
      </c>
      <c r="Q730" s="3">
        <v>875.12</v>
      </c>
      <c r="R730" s="3">
        <v>1310.1199999999999</v>
      </c>
      <c r="S730" s="3">
        <v>1745.12</v>
      </c>
      <c r="T730" s="3">
        <v>2180.12</v>
      </c>
      <c r="U730" s="3">
        <v>2615.12</v>
      </c>
      <c r="V730" t="s">
        <v>465</v>
      </c>
      <c r="W730" t="s">
        <v>2</v>
      </c>
      <c r="Z730">
        <v>0</v>
      </c>
      <c r="AA730">
        <v>435</v>
      </c>
      <c r="AB730" t="s">
        <v>6717</v>
      </c>
      <c r="AC730" s="4">
        <v>238815</v>
      </c>
      <c r="AD730" s="5" t="s">
        <v>6682</v>
      </c>
      <c r="AE730" s="6">
        <v>1.2800000000002001</v>
      </c>
    </row>
    <row r="731" spans="1:31" x14ac:dyDescent="0.25">
      <c r="A731">
        <v>434584</v>
      </c>
      <c r="B731" t="s">
        <v>183</v>
      </c>
      <c r="D731">
        <v>4</v>
      </c>
      <c r="E731" t="s">
        <v>182</v>
      </c>
      <c r="F731" t="s">
        <v>181</v>
      </c>
      <c r="G731" t="s">
        <v>180</v>
      </c>
      <c r="H731" t="s">
        <v>179</v>
      </c>
      <c r="I731" t="s">
        <v>178</v>
      </c>
      <c r="J731">
        <v>243</v>
      </c>
      <c r="K731" t="s">
        <v>7</v>
      </c>
      <c r="L731" t="s">
        <v>20</v>
      </c>
      <c r="M731" t="s">
        <v>5</v>
      </c>
      <c r="N731" t="s">
        <v>177</v>
      </c>
      <c r="O731" t="s">
        <v>0</v>
      </c>
      <c r="P731" s="3">
        <v>435</v>
      </c>
      <c r="Q731" s="3">
        <v>870</v>
      </c>
      <c r="R731" s="3">
        <v>1305</v>
      </c>
      <c r="S731" s="3">
        <v>1740</v>
      </c>
      <c r="T731" s="3">
        <v>2175</v>
      </c>
      <c r="U731" s="3">
        <v>2610</v>
      </c>
      <c r="V731" t="s">
        <v>101</v>
      </c>
      <c r="W731" t="s">
        <v>2</v>
      </c>
      <c r="Z731">
        <v>0</v>
      </c>
      <c r="AA731">
        <v>435</v>
      </c>
      <c r="AB731" t="s">
        <v>6717</v>
      </c>
      <c r="AC731" s="4">
        <v>105705</v>
      </c>
      <c r="AD731" s="5" t="s">
        <v>6682</v>
      </c>
      <c r="AE731" s="6">
        <v>0</v>
      </c>
    </row>
    <row r="732" spans="1:31" x14ac:dyDescent="0.25">
      <c r="A732">
        <v>233639</v>
      </c>
      <c r="B732" t="s">
        <v>546</v>
      </c>
      <c r="C732" t="s">
        <v>545</v>
      </c>
      <c r="D732">
        <v>4</v>
      </c>
      <c r="E732" t="s">
        <v>6191</v>
      </c>
      <c r="F732" t="s">
        <v>6192</v>
      </c>
      <c r="G732" t="s">
        <v>6193</v>
      </c>
      <c r="H732" t="s">
        <v>6194</v>
      </c>
      <c r="I732" t="s">
        <v>6195</v>
      </c>
      <c r="J732">
        <v>5352</v>
      </c>
      <c r="K732" t="s">
        <v>7</v>
      </c>
      <c r="L732" t="s">
        <v>6</v>
      </c>
      <c r="M732" t="s">
        <v>5</v>
      </c>
      <c r="N732" t="s">
        <v>6196</v>
      </c>
      <c r="O732" t="s">
        <v>0</v>
      </c>
      <c r="P732" s="3">
        <v>435</v>
      </c>
      <c r="Q732" s="3">
        <v>870</v>
      </c>
      <c r="R732" s="3">
        <v>1305</v>
      </c>
      <c r="S732" s="3">
        <v>1740</v>
      </c>
      <c r="T732" s="3">
        <v>2175</v>
      </c>
      <c r="U732" s="3">
        <v>2610</v>
      </c>
      <c r="V732" t="s">
        <v>46</v>
      </c>
      <c r="W732" t="s">
        <v>866</v>
      </c>
      <c r="X732" t="s">
        <v>1</v>
      </c>
      <c r="Y732" t="s">
        <v>1</v>
      </c>
      <c r="Z732" t="s">
        <v>0</v>
      </c>
      <c r="AA732">
        <v>435</v>
      </c>
      <c r="AB732" t="s">
        <v>6717</v>
      </c>
      <c r="AC732" s="4">
        <v>2328120</v>
      </c>
      <c r="AD732" s="5" t="s">
        <v>6682</v>
      </c>
      <c r="AE732" s="6">
        <v>0</v>
      </c>
    </row>
    <row r="733" spans="1:31" x14ac:dyDescent="0.25">
      <c r="A733">
        <v>100760</v>
      </c>
      <c r="B733" t="s">
        <v>139</v>
      </c>
      <c r="C733" t="s">
        <v>267</v>
      </c>
      <c r="D733">
        <v>4</v>
      </c>
      <c r="E733" t="s">
        <v>4068</v>
      </c>
      <c r="F733" t="s">
        <v>4067</v>
      </c>
      <c r="G733" t="s">
        <v>4066</v>
      </c>
      <c r="H733" t="s">
        <v>4065</v>
      </c>
      <c r="I733" t="s">
        <v>4064</v>
      </c>
      <c r="J733">
        <v>1726</v>
      </c>
      <c r="K733" t="s">
        <v>7</v>
      </c>
      <c r="L733" t="s">
        <v>6</v>
      </c>
      <c r="M733" t="s">
        <v>5</v>
      </c>
      <c r="N733" t="s">
        <v>4063</v>
      </c>
      <c r="O733" t="s">
        <v>0</v>
      </c>
      <c r="P733" s="3">
        <v>438</v>
      </c>
      <c r="Q733" s="3">
        <v>876</v>
      </c>
      <c r="R733" s="3">
        <v>1314</v>
      </c>
      <c r="S733" s="3">
        <v>1752</v>
      </c>
      <c r="T733" s="3">
        <v>2190</v>
      </c>
      <c r="U733" s="3">
        <v>2628</v>
      </c>
      <c r="V733" t="s">
        <v>1110</v>
      </c>
      <c r="W733" t="s">
        <v>2</v>
      </c>
      <c r="Z733">
        <v>0</v>
      </c>
      <c r="AA733">
        <v>438</v>
      </c>
      <c r="AB733" t="s">
        <v>6717</v>
      </c>
      <c r="AC733" s="4">
        <v>755988</v>
      </c>
      <c r="AD733" s="5" t="s">
        <v>6682</v>
      </c>
      <c r="AE733" s="6">
        <v>0</v>
      </c>
    </row>
    <row r="734" spans="1:31" x14ac:dyDescent="0.25">
      <c r="A734">
        <v>101143</v>
      </c>
      <c r="B734" t="s">
        <v>139</v>
      </c>
      <c r="C734" t="s">
        <v>267</v>
      </c>
      <c r="D734">
        <v>4</v>
      </c>
      <c r="E734" t="s">
        <v>4016</v>
      </c>
      <c r="F734" t="s">
        <v>4015</v>
      </c>
      <c r="G734" t="s">
        <v>4014</v>
      </c>
      <c r="H734" t="s">
        <v>4014</v>
      </c>
      <c r="I734" t="s">
        <v>4014</v>
      </c>
      <c r="J734">
        <v>2011</v>
      </c>
      <c r="K734" t="s">
        <v>7</v>
      </c>
      <c r="L734" t="s">
        <v>6</v>
      </c>
      <c r="M734" t="s">
        <v>5</v>
      </c>
      <c r="N734" t="s">
        <v>4013</v>
      </c>
      <c r="O734" t="s">
        <v>4012</v>
      </c>
      <c r="P734" s="3">
        <v>438</v>
      </c>
      <c r="Q734" s="3">
        <v>876</v>
      </c>
      <c r="R734" s="3">
        <v>1314</v>
      </c>
      <c r="S734" s="3">
        <v>1752</v>
      </c>
      <c r="T734" s="3">
        <v>2190</v>
      </c>
      <c r="U734" s="3">
        <v>2628</v>
      </c>
      <c r="V734" t="s">
        <v>998</v>
      </c>
      <c r="W734" t="s">
        <v>2</v>
      </c>
      <c r="Z734">
        <v>0</v>
      </c>
      <c r="AA734">
        <v>438</v>
      </c>
      <c r="AB734" t="s">
        <v>6717</v>
      </c>
      <c r="AC734" s="4">
        <v>880818</v>
      </c>
      <c r="AD734" s="5" t="s">
        <v>6682</v>
      </c>
      <c r="AE734" s="6">
        <v>0</v>
      </c>
    </row>
    <row r="735" spans="1:31" x14ac:dyDescent="0.25">
      <c r="A735">
        <v>101295</v>
      </c>
      <c r="B735" t="s">
        <v>139</v>
      </c>
      <c r="C735" t="s">
        <v>267</v>
      </c>
      <c r="D735">
        <v>4</v>
      </c>
      <c r="E735" t="s">
        <v>4001</v>
      </c>
      <c r="F735" t="s">
        <v>4000</v>
      </c>
      <c r="G735" t="s">
        <v>3999</v>
      </c>
      <c r="H735" t="s">
        <v>3998</v>
      </c>
      <c r="I735" t="s">
        <v>3997</v>
      </c>
      <c r="J735">
        <v>5343</v>
      </c>
      <c r="K735" t="s">
        <v>7</v>
      </c>
      <c r="L735" t="s">
        <v>6</v>
      </c>
      <c r="M735" t="s">
        <v>5</v>
      </c>
      <c r="N735" t="s">
        <v>3996</v>
      </c>
      <c r="O735" t="s">
        <v>0</v>
      </c>
      <c r="P735" s="3">
        <v>438</v>
      </c>
      <c r="Q735" s="3">
        <v>876</v>
      </c>
      <c r="R735" s="3">
        <v>1314</v>
      </c>
      <c r="S735" s="3">
        <v>1752</v>
      </c>
      <c r="T735" s="3">
        <v>2190</v>
      </c>
      <c r="U735" s="3">
        <v>2628</v>
      </c>
      <c r="V735" t="s">
        <v>46</v>
      </c>
      <c r="W735" t="s">
        <v>2</v>
      </c>
      <c r="Z735">
        <v>0</v>
      </c>
      <c r="AA735">
        <v>438</v>
      </c>
      <c r="AB735" t="s">
        <v>6717</v>
      </c>
      <c r="AC735" s="4">
        <v>2340234</v>
      </c>
      <c r="AD735" s="5" t="s">
        <v>6682</v>
      </c>
      <c r="AE735" s="6">
        <v>0</v>
      </c>
    </row>
    <row r="736" spans="1:31" x14ac:dyDescent="0.25">
      <c r="A736">
        <v>101602</v>
      </c>
      <c r="B736" t="s">
        <v>139</v>
      </c>
      <c r="C736" t="s">
        <v>267</v>
      </c>
      <c r="D736">
        <v>4</v>
      </c>
      <c r="E736" t="s">
        <v>3971</v>
      </c>
      <c r="F736" t="s">
        <v>3970</v>
      </c>
      <c r="G736" t="s">
        <v>3969</v>
      </c>
      <c r="H736" t="s">
        <v>3968</v>
      </c>
      <c r="I736" t="s">
        <v>3967</v>
      </c>
      <c r="J736">
        <v>1599</v>
      </c>
      <c r="K736" t="s">
        <v>7</v>
      </c>
      <c r="L736" t="s">
        <v>6</v>
      </c>
      <c r="M736" t="s">
        <v>5</v>
      </c>
      <c r="N736" t="s">
        <v>3966</v>
      </c>
      <c r="O736" t="s">
        <v>0</v>
      </c>
      <c r="P736" s="3">
        <v>438</v>
      </c>
      <c r="Q736" s="3">
        <v>876</v>
      </c>
      <c r="R736" s="3">
        <v>1314</v>
      </c>
      <c r="S736" s="3">
        <v>1752</v>
      </c>
      <c r="T736" s="3">
        <v>2190</v>
      </c>
      <c r="U736" s="3">
        <v>2628</v>
      </c>
      <c r="V736" t="s">
        <v>30</v>
      </c>
      <c r="W736" t="s">
        <v>2</v>
      </c>
      <c r="Z736">
        <v>0</v>
      </c>
      <c r="AA736">
        <v>438</v>
      </c>
      <c r="AB736" t="s">
        <v>6717</v>
      </c>
      <c r="AC736" s="4">
        <v>700362</v>
      </c>
      <c r="AD736" s="5" t="s">
        <v>6682</v>
      </c>
      <c r="AE736" s="6">
        <v>0</v>
      </c>
    </row>
    <row r="737" spans="1:31" x14ac:dyDescent="0.25">
      <c r="A737">
        <v>102030</v>
      </c>
      <c r="B737" t="s">
        <v>139</v>
      </c>
      <c r="C737" t="s">
        <v>267</v>
      </c>
      <c r="D737">
        <v>4</v>
      </c>
      <c r="E737" t="s">
        <v>3951</v>
      </c>
      <c r="F737" t="s">
        <v>3950</v>
      </c>
      <c r="G737" t="s">
        <v>3949</v>
      </c>
      <c r="H737" t="s">
        <v>3948</v>
      </c>
      <c r="I737" t="s">
        <v>3947</v>
      </c>
      <c r="J737">
        <v>3320</v>
      </c>
      <c r="K737" t="s">
        <v>7</v>
      </c>
      <c r="L737" t="s">
        <v>6</v>
      </c>
      <c r="M737" t="s">
        <v>5</v>
      </c>
      <c r="N737" t="s">
        <v>3946</v>
      </c>
      <c r="O737" t="s">
        <v>0</v>
      </c>
      <c r="P737" s="3">
        <v>438</v>
      </c>
      <c r="Q737" s="3">
        <v>876</v>
      </c>
      <c r="R737" s="3">
        <v>1314</v>
      </c>
      <c r="S737" s="3">
        <v>1752</v>
      </c>
      <c r="T737" s="3">
        <v>2190</v>
      </c>
      <c r="U737" s="3">
        <v>2628</v>
      </c>
      <c r="V737" t="s">
        <v>30</v>
      </c>
      <c r="W737" t="s">
        <v>2</v>
      </c>
      <c r="Z737">
        <v>0</v>
      </c>
      <c r="AA737">
        <v>438</v>
      </c>
      <c r="AB737" t="s">
        <v>6717</v>
      </c>
      <c r="AC737" s="4">
        <v>1454160</v>
      </c>
      <c r="AD737" s="5" t="s">
        <v>6682</v>
      </c>
      <c r="AE737" s="6">
        <v>0</v>
      </c>
    </row>
    <row r="738" spans="1:31" x14ac:dyDescent="0.25">
      <c r="A738">
        <v>102429</v>
      </c>
      <c r="B738" t="s">
        <v>139</v>
      </c>
      <c r="C738" t="s">
        <v>267</v>
      </c>
      <c r="D738">
        <v>4</v>
      </c>
      <c r="E738" t="s">
        <v>3940</v>
      </c>
      <c r="F738" t="s">
        <v>3939</v>
      </c>
      <c r="G738" t="s">
        <v>3938</v>
      </c>
      <c r="H738" t="s">
        <v>3937</v>
      </c>
      <c r="I738" t="s">
        <v>3936</v>
      </c>
      <c r="J738">
        <v>3609</v>
      </c>
      <c r="K738" t="s">
        <v>7</v>
      </c>
      <c r="L738" t="s">
        <v>6</v>
      </c>
      <c r="M738" t="s">
        <v>5</v>
      </c>
      <c r="N738" t="s">
        <v>3935</v>
      </c>
      <c r="O738" t="s">
        <v>0</v>
      </c>
      <c r="P738" s="3">
        <v>453</v>
      </c>
      <c r="Q738" s="3">
        <v>891</v>
      </c>
      <c r="R738" s="3">
        <v>1329</v>
      </c>
      <c r="S738" s="3">
        <v>1767</v>
      </c>
      <c r="T738" s="3">
        <v>2205</v>
      </c>
      <c r="U738" s="3">
        <v>2643</v>
      </c>
      <c r="V738" t="s">
        <v>3934</v>
      </c>
      <c r="W738" t="s">
        <v>2</v>
      </c>
      <c r="Z738">
        <v>0</v>
      </c>
      <c r="AA738">
        <v>438</v>
      </c>
      <c r="AB738" t="s">
        <v>6717</v>
      </c>
      <c r="AC738" s="4">
        <v>1580742</v>
      </c>
      <c r="AD738" s="5" t="s">
        <v>6682</v>
      </c>
      <c r="AE738" s="6">
        <v>3.75</v>
      </c>
    </row>
    <row r="739" spans="1:31" x14ac:dyDescent="0.25">
      <c r="A739">
        <v>101569</v>
      </c>
      <c r="B739" t="s">
        <v>139</v>
      </c>
      <c r="C739" t="s">
        <v>267</v>
      </c>
      <c r="D739">
        <v>4</v>
      </c>
      <c r="E739" t="s">
        <v>4345</v>
      </c>
      <c r="F739" t="s">
        <v>3977</v>
      </c>
      <c r="G739" t="s">
        <v>4346</v>
      </c>
      <c r="H739" t="s">
        <v>4347</v>
      </c>
      <c r="I739" t="s">
        <v>4348</v>
      </c>
      <c r="J739">
        <v>3090</v>
      </c>
      <c r="K739" t="s">
        <v>7</v>
      </c>
      <c r="L739" t="s">
        <v>6</v>
      </c>
      <c r="M739" t="s">
        <v>5</v>
      </c>
      <c r="N739" t="s">
        <v>4350</v>
      </c>
      <c r="O739" t="s">
        <v>0</v>
      </c>
      <c r="P739" s="3">
        <v>448</v>
      </c>
      <c r="Q739" s="3">
        <v>886</v>
      </c>
      <c r="R739" s="3">
        <v>1324</v>
      </c>
      <c r="S739" s="3">
        <v>1762</v>
      </c>
      <c r="T739" s="3">
        <v>2200</v>
      </c>
      <c r="U739" s="3">
        <v>2638</v>
      </c>
      <c r="V739" t="s">
        <v>30</v>
      </c>
      <c r="W739" t="s">
        <v>866</v>
      </c>
      <c r="X739" t="s">
        <v>39</v>
      </c>
      <c r="Y739" t="s">
        <v>39</v>
      </c>
      <c r="Z739" t="s">
        <v>4349</v>
      </c>
      <c r="AA739">
        <v>438</v>
      </c>
      <c r="AB739" t="s">
        <v>6717</v>
      </c>
      <c r="AC739" s="4">
        <v>1353420</v>
      </c>
      <c r="AD739" s="5" t="s">
        <v>6682</v>
      </c>
      <c r="AE739" s="6">
        <v>2.5</v>
      </c>
    </row>
    <row r="740" spans="1:31" x14ac:dyDescent="0.25">
      <c r="A740">
        <v>101949</v>
      </c>
      <c r="B740" t="s">
        <v>139</v>
      </c>
      <c r="C740" t="s">
        <v>267</v>
      </c>
      <c r="D740">
        <v>4</v>
      </c>
      <c r="E740" t="s">
        <v>4390</v>
      </c>
      <c r="F740" t="s">
        <v>4391</v>
      </c>
      <c r="G740" t="s">
        <v>4392</v>
      </c>
      <c r="J740">
        <v>1398</v>
      </c>
      <c r="K740" t="s">
        <v>7</v>
      </c>
      <c r="L740" t="s">
        <v>6</v>
      </c>
      <c r="M740" t="s">
        <v>5</v>
      </c>
      <c r="N740" t="s">
        <v>4394</v>
      </c>
      <c r="O740" t="s">
        <v>0</v>
      </c>
      <c r="P740" s="3">
        <v>438</v>
      </c>
      <c r="Q740" s="3">
        <v>876</v>
      </c>
      <c r="R740" s="3">
        <v>1314</v>
      </c>
      <c r="S740" s="3">
        <v>1752</v>
      </c>
      <c r="T740" s="3">
        <v>2190</v>
      </c>
      <c r="U740" s="3">
        <v>2628</v>
      </c>
      <c r="V740" t="s">
        <v>30</v>
      </c>
      <c r="W740" t="s">
        <v>866</v>
      </c>
      <c r="X740" t="s">
        <v>39</v>
      </c>
      <c r="Y740" t="s">
        <v>39</v>
      </c>
      <c r="Z740" t="s">
        <v>4393</v>
      </c>
      <c r="AA740">
        <v>438</v>
      </c>
      <c r="AB740" t="s">
        <v>6717</v>
      </c>
      <c r="AC740" s="4">
        <v>612324</v>
      </c>
      <c r="AD740" s="5" t="s">
        <v>6682</v>
      </c>
      <c r="AE740" s="6">
        <v>0</v>
      </c>
    </row>
    <row r="741" spans="1:31" x14ac:dyDescent="0.25">
      <c r="A741">
        <v>201283</v>
      </c>
      <c r="B741" t="s">
        <v>1406</v>
      </c>
      <c r="D741">
        <v>4</v>
      </c>
      <c r="E741" t="s">
        <v>1506</v>
      </c>
      <c r="F741" t="s">
        <v>1505</v>
      </c>
      <c r="G741" t="s">
        <v>1504</v>
      </c>
      <c r="H741" t="s">
        <v>1503</v>
      </c>
      <c r="I741" t="s">
        <v>1502</v>
      </c>
      <c r="J741">
        <v>1042</v>
      </c>
      <c r="K741" t="s">
        <v>7</v>
      </c>
      <c r="L741" t="s">
        <v>6</v>
      </c>
      <c r="M741" t="s">
        <v>5</v>
      </c>
      <c r="N741" t="s">
        <v>1501</v>
      </c>
      <c r="O741" t="s">
        <v>1500</v>
      </c>
      <c r="P741" s="3">
        <v>448.9</v>
      </c>
      <c r="Q741" s="3">
        <v>887.8</v>
      </c>
      <c r="R741" s="3">
        <v>1326.7</v>
      </c>
      <c r="S741" s="3">
        <v>1765.6</v>
      </c>
      <c r="T741" s="3">
        <v>2204.5</v>
      </c>
      <c r="U741" s="3">
        <v>2643.4</v>
      </c>
      <c r="V741" t="s">
        <v>30</v>
      </c>
      <c r="W741" t="s">
        <v>2</v>
      </c>
      <c r="X741" t="s">
        <v>39</v>
      </c>
      <c r="Y741" t="s">
        <v>39</v>
      </c>
      <c r="Z741" t="s">
        <v>0</v>
      </c>
      <c r="AA741">
        <v>438.90000000000009</v>
      </c>
      <c r="AB741" t="s">
        <v>6717</v>
      </c>
      <c r="AC741" s="4">
        <v>457333.8000000001</v>
      </c>
      <c r="AD741" s="5" t="s">
        <v>6682</v>
      </c>
      <c r="AE741" s="6">
        <v>2.5</v>
      </c>
    </row>
    <row r="742" spans="1:31" x14ac:dyDescent="0.25">
      <c r="A742">
        <v>232450</v>
      </c>
      <c r="B742" t="s">
        <v>546</v>
      </c>
      <c r="C742" t="s">
        <v>545</v>
      </c>
      <c r="D742">
        <v>4</v>
      </c>
      <c r="E742" t="s">
        <v>6155</v>
      </c>
      <c r="F742" t="s">
        <v>6156</v>
      </c>
      <c r="G742" t="s">
        <v>6157</v>
      </c>
      <c r="H742" t="s">
        <v>6158</v>
      </c>
      <c r="I742" t="s">
        <v>6159</v>
      </c>
      <c r="J742">
        <v>9875</v>
      </c>
      <c r="K742" t="s">
        <v>7</v>
      </c>
      <c r="L742" t="s">
        <v>6</v>
      </c>
      <c r="M742" t="s">
        <v>5</v>
      </c>
      <c r="N742" t="s">
        <v>6160</v>
      </c>
      <c r="O742" t="s">
        <v>0</v>
      </c>
      <c r="P742" s="3">
        <v>475.25</v>
      </c>
      <c r="Q742" s="3">
        <v>915.5</v>
      </c>
      <c r="R742" s="3">
        <v>1355.75</v>
      </c>
      <c r="S742" s="3">
        <v>1796</v>
      </c>
      <c r="T742" s="3">
        <v>2236.25</v>
      </c>
      <c r="U742" s="3">
        <v>2676.5</v>
      </c>
      <c r="V742" t="s">
        <v>30</v>
      </c>
      <c r="W742" t="s">
        <v>866</v>
      </c>
      <c r="X742" t="s">
        <v>39</v>
      </c>
      <c r="Y742" t="s">
        <v>39</v>
      </c>
      <c r="Z742" t="s">
        <v>0</v>
      </c>
      <c r="AA742">
        <v>440.25</v>
      </c>
      <c r="AB742" t="s">
        <v>6717</v>
      </c>
      <c r="AC742" s="4">
        <v>4347468.75</v>
      </c>
      <c r="AD742" s="5" t="s">
        <v>6682</v>
      </c>
      <c r="AE742" s="6">
        <v>8.75</v>
      </c>
    </row>
    <row r="743" spans="1:31" x14ac:dyDescent="0.25">
      <c r="A743">
        <v>183655</v>
      </c>
      <c r="B743" t="s">
        <v>1866</v>
      </c>
      <c r="D743">
        <v>4</v>
      </c>
      <c r="E743" t="s">
        <v>1962</v>
      </c>
      <c r="F743" t="s">
        <v>1961</v>
      </c>
      <c r="G743" t="s">
        <v>1960</v>
      </c>
      <c r="H743" t="s">
        <v>1959</v>
      </c>
      <c r="I743" t="s">
        <v>1958</v>
      </c>
      <c r="J743">
        <v>6845</v>
      </c>
      <c r="K743" t="s">
        <v>7</v>
      </c>
      <c r="L743" t="s">
        <v>6</v>
      </c>
      <c r="M743" t="s">
        <v>5</v>
      </c>
      <c r="N743" t="s">
        <v>1957</v>
      </c>
      <c r="O743" t="s">
        <v>0</v>
      </c>
      <c r="P743" s="3">
        <v>466.2</v>
      </c>
      <c r="Q743" s="3">
        <v>906.9</v>
      </c>
      <c r="R743" s="3">
        <v>1347.6</v>
      </c>
      <c r="S743" s="3">
        <v>1788.3</v>
      </c>
      <c r="T743" s="3">
        <v>2229</v>
      </c>
      <c r="U743" s="3">
        <v>2669.7</v>
      </c>
      <c r="V743" t="s">
        <v>465</v>
      </c>
      <c r="W743" t="s">
        <v>2</v>
      </c>
      <c r="X743" t="s">
        <v>1</v>
      </c>
      <c r="Y743" t="s">
        <v>1</v>
      </c>
      <c r="Z743" t="s">
        <v>1956</v>
      </c>
      <c r="AA743">
        <v>440.70000000000005</v>
      </c>
      <c r="AB743" t="s">
        <v>6717</v>
      </c>
      <c r="AC743" s="4">
        <v>3016591.5000000005</v>
      </c>
      <c r="AD743" s="5" t="s">
        <v>6682</v>
      </c>
      <c r="AE743" s="6">
        <v>6.375</v>
      </c>
    </row>
    <row r="744" spans="1:31" x14ac:dyDescent="0.25">
      <c r="A744">
        <v>239248</v>
      </c>
      <c r="B744" t="s">
        <v>329</v>
      </c>
      <c r="C744" t="s">
        <v>389</v>
      </c>
      <c r="D744">
        <v>4</v>
      </c>
      <c r="E744" t="s">
        <v>6378</v>
      </c>
      <c r="F744" t="s">
        <v>341</v>
      </c>
      <c r="G744" t="s">
        <v>6379</v>
      </c>
      <c r="H744" t="s">
        <v>6380</v>
      </c>
      <c r="I744" t="s">
        <v>6381</v>
      </c>
      <c r="J744">
        <v>16712</v>
      </c>
      <c r="K744" t="s">
        <v>7</v>
      </c>
      <c r="L744" t="s">
        <v>6</v>
      </c>
      <c r="M744" t="s">
        <v>5</v>
      </c>
      <c r="N744" t="s">
        <v>6382</v>
      </c>
      <c r="O744" t="s">
        <v>0</v>
      </c>
      <c r="P744" s="3">
        <v>454.95</v>
      </c>
      <c r="Q744" s="3">
        <v>895.65</v>
      </c>
      <c r="R744" s="3">
        <v>1308.5999999999999</v>
      </c>
      <c r="S744" s="3">
        <v>1777.05</v>
      </c>
      <c r="T744" s="3">
        <v>2217.75</v>
      </c>
      <c r="U744" s="3">
        <v>2617.1999999999998</v>
      </c>
      <c r="V744" t="s">
        <v>30</v>
      </c>
      <c r="W744" t="s">
        <v>866</v>
      </c>
      <c r="X744" t="s">
        <v>39</v>
      </c>
      <c r="Y744" t="s">
        <v>39</v>
      </c>
      <c r="Z744" t="s">
        <v>0</v>
      </c>
      <c r="AA744">
        <v>440.70000000000005</v>
      </c>
      <c r="AB744" t="s">
        <v>6717</v>
      </c>
      <c r="AC744" s="4">
        <v>7364978.4000000004</v>
      </c>
      <c r="AD744" s="5" t="s">
        <v>6682</v>
      </c>
      <c r="AE744" s="6">
        <v>3.5625</v>
      </c>
    </row>
    <row r="745" spans="1:31" x14ac:dyDescent="0.25">
      <c r="A745">
        <v>143279</v>
      </c>
      <c r="B745" t="s">
        <v>59</v>
      </c>
      <c r="D745">
        <v>4</v>
      </c>
      <c r="E745" t="s">
        <v>2959</v>
      </c>
      <c r="F745" t="s">
        <v>2958</v>
      </c>
      <c r="G745" t="s">
        <v>2957</v>
      </c>
      <c r="H745" t="s">
        <v>2956</v>
      </c>
      <c r="I745" t="s">
        <v>2955</v>
      </c>
      <c r="J745">
        <v>6307</v>
      </c>
      <c r="K745" t="s">
        <v>7</v>
      </c>
      <c r="L745" t="s">
        <v>6</v>
      </c>
      <c r="M745" t="s">
        <v>5</v>
      </c>
      <c r="N745" t="s">
        <v>2954</v>
      </c>
      <c r="O745" t="s">
        <v>0</v>
      </c>
      <c r="P745" s="3">
        <v>441</v>
      </c>
      <c r="Q745" s="3">
        <v>882</v>
      </c>
      <c r="R745" s="3">
        <v>1323</v>
      </c>
      <c r="S745" s="3">
        <v>1764</v>
      </c>
      <c r="T745" s="3">
        <v>2205</v>
      </c>
      <c r="U745" s="3">
        <v>2646</v>
      </c>
      <c r="V745" t="s">
        <v>30</v>
      </c>
      <c r="W745" t="s">
        <v>2</v>
      </c>
      <c r="X745" t="s">
        <v>39</v>
      </c>
      <c r="Y745" t="s">
        <v>39</v>
      </c>
      <c r="Z745" t="s">
        <v>2953</v>
      </c>
      <c r="AA745">
        <v>441</v>
      </c>
      <c r="AB745" t="s">
        <v>6717</v>
      </c>
      <c r="AC745" s="4">
        <v>2781387</v>
      </c>
      <c r="AD745" s="5" t="s">
        <v>6682</v>
      </c>
      <c r="AE745" s="6">
        <v>0</v>
      </c>
    </row>
    <row r="746" spans="1:31" x14ac:dyDescent="0.25">
      <c r="A746">
        <v>153214</v>
      </c>
      <c r="B746" t="s">
        <v>2720</v>
      </c>
      <c r="D746">
        <v>4</v>
      </c>
      <c r="E746" t="s">
        <v>2761</v>
      </c>
      <c r="F746" t="s">
        <v>2760</v>
      </c>
      <c r="G746" t="s">
        <v>2759</v>
      </c>
      <c r="H746" t="s">
        <v>2758</v>
      </c>
      <c r="I746" t="s">
        <v>2757</v>
      </c>
      <c r="J746">
        <v>23526</v>
      </c>
      <c r="K746" t="s">
        <v>7</v>
      </c>
      <c r="L746" t="s">
        <v>6</v>
      </c>
      <c r="M746" t="s">
        <v>5</v>
      </c>
      <c r="N746" t="s">
        <v>2756</v>
      </c>
      <c r="O746" t="s">
        <v>0</v>
      </c>
      <c r="P746" s="3">
        <v>441</v>
      </c>
      <c r="Q746" s="3">
        <v>882</v>
      </c>
      <c r="R746" s="3">
        <v>1323</v>
      </c>
      <c r="S746" s="3">
        <v>1764</v>
      </c>
      <c r="T746" s="3">
        <v>2205</v>
      </c>
      <c r="U746" s="3">
        <v>2646</v>
      </c>
      <c r="V746" t="s">
        <v>101</v>
      </c>
      <c r="W746" t="s">
        <v>2</v>
      </c>
      <c r="X746" t="s">
        <v>39</v>
      </c>
      <c r="Y746" t="s">
        <v>39</v>
      </c>
      <c r="Z746" t="s">
        <v>407</v>
      </c>
      <c r="AA746">
        <v>441</v>
      </c>
      <c r="AB746" t="s">
        <v>6717</v>
      </c>
      <c r="AC746" s="4">
        <v>10374966</v>
      </c>
      <c r="AD746" s="5" t="s">
        <v>6682</v>
      </c>
      <c r="AE746" s="6">
        <v>0</v>
      </c>
    </row>
    <row r="747" spans="1:31" x14ac:dyDescent="0.25">
      <c r="A747">
        <v>170587</v>
      </c>
      <c r="B747" t="s">
        <v>207</v>
      </c>
      <c r="D747">
        <v>4</v>
      </c>
      <c r="E747" t="s">
        <v>6532</v>
      </c>
      <c r="F747" t="s">
        <v>6533</v>
      </c>
      <c r="G747" t="s">
        <v>6534</v>
      </c>
      <c r="H747" t="s">
        <v>6535</v>
      </c>
      <c r="I747" t="s">
        <v>6536</v>
      </c>
      <c r="J747">
        <v>1773</v>
      </c>
      <c r="K747" t="s">
        <v>7</v>
      </c>
      <c r="L747" t="s">
        <v>6</v>
      </c>
      <c r="M747" t="s">
        <v>5</v>
      </c>
      <c r="N747" t="s">
        <v>6537</v>
      </c>
      <c r="O747" t="s">
        <v>0</v>
      </c>
      <c r="P747" s="3">
        <v>476</v>
      </c>
      <c r="Q747" s="3">
        <v>917</v>
      </c>
      <c r="R747" s="3">
        <v>1358</v>
      </c>
      <c r="S747" s="3">
        <v>1799</v>
      </c>
      <c r="T747" s="3">
        <v>2240</v>
      </c>
      <c r="U747" s="3">
        <v>2681</v>
      </c>
      <c r="V747" t="s">
        <v>46</v>
      </c>
      <c r="W747" t="s">
        <v>866</v>
      </c>
      <c r="X747" t="s">
        <v>1</v>
      </c>
      <c r="Y747" t="s">
        <v>1</v>
      </c>
      <c r="Z747" t="s">
        <v>0</v>
      </c>
      <c r="AA747">
        <v>441</v>
      </c>
      <c r="AB747" t="s">
        <v>6717</v>
      </c>
      <c r="AC747" s="4">
        <v>781893</v>
      </c>
      <c r="AD747" s="5" t="s">
        <v>6682</v>
      </c>
      <c r="AE747" s="6">
        <v>8.75</v>
      </c>
    </row>
    <row r="748" spans="1:31" x14ac:dyDescent="0.25">
      <c r="A748">
        <v>238722</v>
      </c>
      <c r="B748" t="s">
        <v>329</v>
      </c>
      <c r="C748" t="s">
        <v>389</v>
      </c>
      <c r="D748">
        <v>4</v>
      </c>
      <c r="E748" t="s">
        <v>413</v>
      </c>
      <c r="F748" t="s">
        <v>412</v>
      </c>
      <c r="G748" t="s">
        <v>411</v>
      </c>
      <c r="H748" t="s">
        <v>410</v>
      </c>
      <c r="I748" t="s">
        <v>409</v>
      </c>
      <c r="J748">
        <v>10519</v>
      </c>
      <c r="K748" t="s">
        <v>7</v>
      </c>
      <c r="L748" t="s">
        <v>6</v>
      </c>
      <c r="M748" t="s">
        <v>5</v>
      </c>
      <c r="N748" t="s">
        <v>408</v>
      </c>
      <c r="O748" t="s">
        <v>0</v>
      </c>
      <c r="P748" s="3">
        <v>443.55</v>
      </c>
      <c r="Q748" s="3">
        <v>887.1</v>
      </c>
      <c r="R748" s="3">
        <v>1330.65</v>
      </c>
      <c r="S748" s="3">
        <v>1774.2</v>
      </c>
      <c r="T748" s="3">
        <v>2217.75</v>
      </c>
      <c r="U748" s="3">
        <v>2661.3</v>
      </c>
      <c r="V748" t="s">
        <v>30</v>
      </c>
      <c r="W748" t="s">
        <v>2</v>
      </c>
      <c r="X748" t="s">
        <v>39</v>
      </c>
      <c r="Y748" t="s">
        <v>39</v>
      </c>
      <c r="Z748" t="s">
        <v>407</v>
      </c>
      <c r="AA748">
        <v>443.54999999999995</v>
      </c>
      <c r="AB748" t="s">
        <v>6717</v>
      </c>
      <c r="AC748" s="4">
        <v>4665702.4499999993</v>
      </c>
      <c r="AD748" s="5" t="s">
        <v>6682</v>
      </c>
      <c r="AE748" s="6">
        <v>0</v>
      </c>
    </row>
    <row r="749" spans="1:31" x14ac:dyDescent="0.25">
      <c r="A749">
        <v>101028</v>
      </c>
      <c r="B749" t="s">
        <v>139</v>
      </c>
      <c r="C749" t="s">
        <v>267</v>
      </c>
      <c r="D749">
        <v>4</v>
      </c>
      <c r="E749" t="s">
        <v>4022</v>
      </c>
      <c r="F749" t="s">
        <v>4021</v>
      </c>
      <c r="G749" t="s">
        <v>4020</v>
      </c>
      <c r="H749" t="s">
        <v>4019</v>
      </c>
      <c r="I749" t="s">
        <v>4018</v>
      </c>
      <c r="J749">
        <v>1805</v>
      </c>
      <c r="K749" t="s">
        <v>7</v>
      </c>
      <c r="L749" t="s">
        <v>6</v>
      </c>
      <c r="M749" t="s">
        <v>5</v>
      </c>
      <c r="N749" t="s">
        <v>4017</v>
      </c>
      <c r="O749" t="s">
        <v>0</v>
      </c>
      <c r="P749" s="3">
        <v>444</v>
      </c>
      <c r="Q749" s="3">
        <v>888</v>
      </c>
      <c r="R749" s="3">
        <v>1332</v>
      </c>
      <c r="S749" s="3">
        <v>1776</v>
      </c>
      <c r="T749" s="3">
        <v>2220</v>
      </c>
      <c r="U749" s="3">
        <v>2664</v>
      </c>
      <c r="V749" t="s">
        <v>46</v>
      </c>
      <c r="W749" t="s">
        <v>2</v>
      </c>
      <c r="Z749">
        <v>0</v>
      </c>
      <c r="AA749">
        <v>444</v>
      </c>
      <c r="AB749" t="s">
        <v>6717</v>
      </c>
      <c r="AC749" s="4">
        <v>801420</v>
      </c>
      <c r="AD749" s="5" t="s">
        <v>6682</v>
      </c>
      <c r="AE749" s="6">
        <v>0</v>
      </c>
    </row>
    <row r="750" spans="1:31" x14ac:dyDescent="0.25">
      <c r="A750">
        <v>101505</v>
      </c>
      <c r="B750" t="s">
        <v>139</v>
      </c>
      <c r="C750" t="s">
        <v>267</v>
      </c>
      <c r="D750">
        <v>4</v>
      </c>
      <c r="E750" t="s">
        <v>3978</v>
      </c>
      <c r="F750" t="s">
        <v>3977</v>
      </c>
      <c r="G750" t="s">
        <v>3976</v>
      </c>
      <c r="H750" t="s">
        <v>3975</v>
      </c>
      <c r="I750" t="s">
        <v>3974</v>
      </c>
      <c r="J750">
        <v>8516</v>
      </c>
      <c r="K750" t="s">
        <v>7</v>
      </c>
      <c r="L750" t="s">
        <v>6</v>
      </c>
      <c r="M750" t="s">
        <v>5</v>
      </c>
      <c r="N750" t="s">
        <v>3973</v>
      </c>
      <c r="O750" t="s">
        <v>3972</v>
      </c>
      <c r="P750" s="3">
        <v>444</v>
      </c>
      <c r="Q750" s="3">
        <v>888</v>
      </c>
      <c r="R750" s="3">
        <v>1332</v>
      </c>
      <c r="S750" s="3">
        <v>1776</v>
      </c>
      <c r="T750" s="3">
        <v>2220</v>
      </c>
      <c r="U750" s="3">
        <v>2664</v>
      </c>
      <c r="V750" t="s">
        <v>29</v>
      </c>
      <c r="W750" t="s">
        <v>2</v>
      </c>
      <c r="Z750">
        <v>0</v>
      </c>
      <c r="AA750">
        <v>444</v>
      </c>
      <c r="AB750" t="s">
        <v>6717</v>
      </c>
      <c r="AC750" s="4">
        <v>3781104</v>
      </c>
      <c r="AD750" s="5" t="s">
        <v>6682</v>
      </c>
      <c r="AE750" s="6">
        <v>0</v>
      </c>
    </row>
    <row r="751" spans="1:31" x14ac:dyDescent="0.25">
      <c r="A751">
        <v>223898</v>
      </c>
      <c r="B751" t="s">
        <v>200</v>
      </c>
      <c r="D751">
        <v>4</v>
      </c>
      <c r="E751" t="s">
        <v>1004</v>
      </c>
      <c r="F751" t="s">
        <v>1003</v>
      </c>
      <c r="G751" t="s">
        <v>1002</v>
      </c>
      <c r="H751" t="s">
        <v>1001</v>
      </c>
      <c r="I751" t="s">
        <v>1000</v>
      </c>
      <c r="J751">
        <v>3608</v>
      </c>
      <c r="K751" t="s">
        <v>7</v>
      </c>
      <c r="L751" t="s">
        <v>6</v>
      </c>
      <c r="M751" t="s">
        <v>5</v>
      </c>
      <c r="N751" t="s">
        <v>999</v>
      </c>
      <c r="O751" t="s">
        <v>0</v>
      </c>
      <c r="P751" s="3">
        <v>444</v>
      </c>
      <c r="Q751" s="3">
        <v>888</v>
      </c>
      <c r="R751" s="3">
        <v>1332</v>
      </c>
      <c r="S751" s="3">
        <v>1776</v>
      </c>
      <c r="T751" s="3">
        <v>2220</v>
      </c>
      <c r="U751" s="3">
        <v>2664</v>
      </c>
      <c r="V751" t="s">
        <v>998</v>
      </c>
      <c r="W751" t="s">
        <v>2</v>
      </c>
      <c r="X751" t="s">
        <v>1</v>
      </c>
      <c r="Y751" t="s">
        <v>1</v>
      </c>
      <c r="Z751" t="s">
        <v>0</v>
      </c>
      <c r="AA751">
        <v>444</v>
      </c>
      <c r="AB751" t="s">
        <v>6717</v>
      </c>
      <c r="AC751" s="4">
        <v>1601952</v>
      </c>
      <c r="AD751" s="5" t="s">
        <v>6682</v>
      </c>
      <c r="AE751" s="6">
        <v>0</v>
      </c>
    </row>
    <row r="752" spans="1:31" x14ac:dyDescent="0.25">
      <c r="A752">
        <v>101514</v>
      </c>
      <c r="B752" t="s">
        <v>139</v>
      </c>
      <c r="C752" t="s">
        <v>267</v>
      </c>
      <c r="D752">
        <v>4</v>
      </c>
      <c r="E752" t="s">
        <v>4333</v>
      </c>
      <c r="F752" t="s">
        <v>4334</v>
      </c>
      <c r="G752" t="s">
        <v>4335</v>
      </c>
      <c r="H752" t="s">
        <v>4336</v>
      </c>
      <c r="I752" t="s">
        <v>4337</v>
      </c>
      <c r="J752">
        <v>10802</v>
      </c>
      <c r="K752" t="s">
        <v>7</v>
      </c>
      <c r="L752" t="s">
        <v>6</v>
      </c>
      <c r="M752" t="s">
        <v>5</v>
      </c>
      <c r="N752" t="s">
        <v>4338</v>
      </c>
      <c r="O752" t="s">
        <v>0</v>
      </c>
      <c r="P752" s="3">
        <v>454</v>
      </c>
      <c r="Q752" s="3">
        <v>898</v>
      </c>
      <c r="R752" s="3">
        <v>1342</v>
      </c>
      <c r="S752" s="3">
        <v>1786</v>
      </c>
      <c r="T752" s="3">
        <v>2230</v>
      </c>
      <c r="U752" s="3">
        <v>2674</v>
      </c>
      <c r="V752" t="s">
        <v>46</v>
      </c>
      <c r="W752" t="s">
        <v>866</v>
      </c>
      <c r="X752" t="s">
        <v>1</v>
      </c>
      <c r="Y752" t="s">
        <v>1</v>
      </c>
      <c r="Z752" t="s">
        <v>0</v>
      </c>
      <c r="AA752">
        <v>444</v>
      </c>
      <c r="AB752" t="s">
        <v>6717</v>
      </c>
      <c r="AC752" s="4">
        <v>4796088</v>
      </c>
      <c r="AD752" s="5" t="s">
        <v>6682</v>
      </c>
      <c r="AE752" s="6">
        <v>2.5</v>
      </c>
    </row>
    <row r="753" spans="1:31" x14ac:dyDescent="0.25">
      <c r="A753">
        <v>102076</v>
      </c>
      <c r="B753" t="s">
        <v>139</v>
      </c>
      <c r="C753" t="s">
        <v>267</v>
      </c>
      <c r="D753">
        <v>4</v>
      </c>
      <c r="E753" t="s">
        <v>4422</v>
      </c>
      <c r="F753" t="s">
        <v>4423</v>
      </c>
      <c r="G753" t="s">
        <v>4424</v>
      </c>
      <c r="H753" t="s">
        <v>4425</v>
      </c>
      <c r="I753" t="s">
        <v>4426</v>
      </c>
      <c r="J753">
        <v>2258</v>
      </c>
      <c r="K753" t="s">
        <v>7</v>
      </c>
      <c r="L753" t="s">
        <v>6</v>
      </c>
      <c r="M753" t="s">
        <v>5</v>
      </c>
      <c r="N753" t="s">
        <v>4427</v>
      </c>
      <c r="O753" t="s">
        <v>0</v>
      </c>
      <c r="P753" s="3">
        <v>444</v>
      </c>
      <c r="Q753" s="3">
        <v>888</v>
      </c>
      <c r="R753" s="3">
        <v>1332</v>
      </c>
      <c r="S753" s="3">
        <v>1776</v>
      </c>
      <c r="T753" s="3">
        <v>2220</v>
      </c>
      <c r="U753" s="3">
        <v>2664</v>
      </c>
      <c r="V753" t="s">
        <v>46</v>
      </c>
      <c r="W753" t="s">
        <v>866</v>
      </c>
      <c r="X753" t="s">
        <v>1</v>
      </c>
      <c r="Y753" t="s">
        <v>1</v>
      </c>
      <c r="Z753" t="s">
        <v>0</v>
      </c>
      <c r="AA753">
        <v>444</v>
      </c>
      <c r="AB753" t="s">
        <v>6717</v>
      </c>
      <c r="AC753" s="4">
        <v>1002552</v>
      </c>
      <c r="AD753" s="5" t="s">
        <v>6682</v>
      </c>
      <c r="AE753" s="6">
        <v>0</v>
      </c>
    </row>
    <row r="754" spans="1:31" x14ac:dyDescent="0.25">
      <c r="A754">
        <v>232575</v>
      </c>
      <c r="B754" t="s">
        <v>546</v>
      </c>
      <c r="C754" t="s">
        <v>545</v>
      </c>
      <c r="D754">
        <v>4</v>
      </c>
      <c r="E754" t="s">
        <v>654</v>
      </c>
      <c r="F754" t="s">
        <v>653</v>
      </c>
      <c r="G754" t="s">
        <v>652</v>
      </c>
      <c r="H754" t="s">
        <v>651</v>
      </c>
      <c r="I754" t="s">
        <v>650</v>
      </c>
      <c r="J754">
        <v>6996</v>
      </c>
      <c r="K754" t="s">
        <v>7</v>
      </c>
      <c r="L754" t="s">
        <v>6</v>
      </c>
      <c r="M754" t="s">
        <v>5</v>
      </c>
      <c r="N754" t="s">
        <v>649</v>
      </c>
      <c r="O754" t="s">
        <v>0</v>
      </c>
      <c r="P754" s="3">
        <v>472.2</v>
      </c>
      <c r="Q754" s="3">
        <v>917.4</v>
      </c>
      <c r="R754" s="3">
        <v>1362.6</v>
      </c>
      <c r="S754" s="3">
        <v>1807.8</v>
      </c>
      <c r="T754" s="3">
        <v>2253</v>
      </c>
      <c r="U754" s="3">
        <v>2698.2</v>
      </c>
      <c r="V754" t="s">
        <v>46</v>
      </c>
      <c r="W754" t="s">
        <v>2</v>
      </c>
      <c r="X754" t="s">
        <v>64</v>
      </c>
      <c r="Y754" t="s">
        <v>64</v>
      </c>
      <c r="Z754">
        <v>0</v>
      </c>
      <c r="AA754">
        <v>445.20000000000005</v>
      </c>
      <c r="AB754" t="s">
        <v>6717</v>
      </c>
      <c r="AC754" s="4">
        <v>3114619.2</v>
      </c>
      <c r="AD754" s="5" t="s">
        <v>6682</v>
      </c>
      <c r="AE754" s="6">
        <v>6.75</v>
      </c>
    </row>
    <row r="755" spans="1:31" x14ac:dyDescent="0.25">
      <c r="A755">
        <v>233037</v>
      </c>
      <c r="B755" t="s">
        <v>546</v>
      </c>
      <c r="C755" t="s">
        <v>545</v>
      </c>
      <c r="D755">
        <v>4</v>
      </c>
      <c r="E755" t="s">
        <v>6177</v>
      </c>
      <c r="F755" t="s">
        <v>6178</v>
      </c>
      <c r="G755" t="s">
        <v>6179</v>
      </c>
      <c r="H755" t="s">
        <v>6180</v>
      </c>
      <c r="I755" t="s">
        <v>6181</v>
      </c>
      <c r="J755">
        <v>1259</v>
      </c>
      <c r="K755" t="s">
        <v>7</v>
      </c>
      <c r="L755" t="s">
        <v>6</v>
      </c>
      <c r="M755" t="s">
        <v>5</v>
      </c>
      <c r="N755" t="s">
        <v>6182</v>
      </c>
      <c r="O755" t="s">
        <v>0</v>
      </c>
      <c r="P755" s="3">
        <v>445.2</v>
      </c>
      <c r="Q755" s="3">
        <v>890.4</v>
      </c>
      <c r="R755" s="3">
        <v>1335.6</v>
      </c>
      <c r="S755" s="3">
        <v>1780.8</v>
      </c>
      <c r="T755" s="3">
        <v>2226</v>
      </c>
      <c r="U755" s="3">
        <v>2671.2</v>
      </c>
      <c r="V755" t="s">
        <v>30</v>
      </c>
      <c r="W755" t="s">
        <v>866</v>
      </c>
      <c r="X755" t="s">
        <v>39</v>
      </c>
      <c r="Y755" t="s">
        <v>39</v>
      </c>
      <c r="Z755" t="s">
        <v>6183</v>
      </c>
      <c r="AA755">
        <v>445.20000000000005</v>
      </c>
      <c r="AB755" t="s">
        <v>6717</v>
      </c>
      <c r="AC755" s="4">
        <v>560506.80000000005</v>
      </c>
      <c r="AD755" s="5" t="s">
        <v>6682</v>
      </c>
      <c r="AE755" s="6">
        <v>0</v>
      </c>
    </row>
    <row r="756" spans="1:31" x14ac:dyDescent="0.25">
      <c r="A756">
        <v>201928</v>
      </c>
      <c r="B756" t="s">
        <v>1406</v>
      </c>
      <c r="D756">
        <v>4</v>
      </c>
      <c r="E756" t="s">
        <v>1485</v>
      </c>
      <c r="F756" t="s">
        <v>1484</v>
      </c>
      <c r="G756" t="s">
        <v>1483</v>
      </c>
      <c r="H756" t="s">
        <v>1482</v>
      </c>
      <c r="I756" t="s">
        <v>1481</v>
      </c>
      <c r="J756">
        <v>10707</v>
      </c>
      <c r="K756" t="s">
        <v>7</v>
      </c>
      <c r="L756" t="s">
        <v>6</v>
      </c>
      <c r="M756" t="s">
        <v>5</v>
      </c>
      <c r="N756" t="s">
        <v>1480</v>
      </c>
      <c r="O756" t="s">
        <v>0</v>
      </c>
      <c r="P756" s="3">
        <v>444.92</v>
      </c>
      <c r="Q756" s="3">
        <v>891.84</v>
      </c>
      <c r="R756" s="3">
        <v>1337.76</v>
      </c>
      <c r="S756" s="3">
        <v>1783.68</v>
      </c>
      <c r="T756" s="3">
        <v>2229.6</v>
      </c>
      <c r="U756" s="3">
        <v>2675.52</v>
      </c>
      <c r="V756" t="s">
        <v>46</v>
      </c>
      <c r="W756" t="s">
        <v>2</v>
      </c>
      <c r="X756" t="s">
        <v>1</v>
      </c>
      <c r="Y756" t="s">
        <v>1</v>
      </c>
      <c r="Z756" t="s">
        <v>0</v>
      </c>
      <c r="AA756">
        <v>445.91999999999985</v>
      </c>
      <c r="AB756" t="s">
        <v>6717</v>
      </c>
      <c r="AC756" s="4">
        <v>4774465.4399999985</v>
      </c>
      <c r="AD756" s="5" t="s">
        <v>6682</v>
      </c>
      <c r="AE756" s="6">
        <v>0</v>
      </c>
    </row>
    <row r="757" spans="1:31" x14ac:dyDescent="0.25">
      <c r="A757">
        <v>233648</v>
      </c>
      <c r="B757" t="s">
        <v>546</v>
      </c>
      <c r="C757" t="s">
        <v>545</v>
      </c>
      <c r="D757">
        <v>4</v>
      </c>
      <c r="E757" t="s">
        <v>591</v>
      </c>
      <c r="F757" t="s">
        <v>590</v>
      </c>
      <c r="G757" t="s">
        <v>589</v>
      </c>
      <c r="H757" t="s">
        <v>588</v>
      </c>
      <c r="I757" t="s">
        <v>587</v>
      </c>
      <c r="J757">
        <v>2546</v>
      </c>
      <c r="K757" t="s">
        <v>7</v>
      </c>
      <c r="L757" t="s">
        <v>6</v>
      </c>
      <c r="M757" t="s">
        <v>5</v>
      </c>
      <c r="N757" t="s">
        <v>586</v>
      </c>
      <c r="O757" t="s">
        <v>0</v>
      </c>
      <c r="P757" s="3">
        <v>446.25</v>
      </c>
      <c r="Q757" s="3">
        <v>892.5</v>
      </c>
      <c r="R757" s="3">
        <v>1338.75</v>
      </c>
      <c r="S757" s="3">
        <v>1785</v>
      </c>
      <c r="T757" s="3">
        <v>2231.25</v>
      </c>
      <c r="U757" s="3">
        <v>2677.5</v>
      </c>
      <c r="V757" t="s">
        <v>30</v>
      </c>
      <c r="W757" t="s">
        <v>2</v>
      </c>
      <c r="X757" t="s">
        <v>284</v>
      </c>
      <c r="Y757" t="s">
        <v>284</v>
      </c>
      <c r="Z757">
        <v>0</v>
      </c>
      <c r="AA757">
        <v>446.25</v>
      </c>
      <c r="AB757" t="s">
        <v>6717</v>
      </c>
      <c r="AC757" s="4">
        <v>1136152.5</v>
      </c>
      <c r="AD757" s="5" t="s">
        <v>6682</v>
      </c>
      <c r="AE757" s="6">
        <v>0</v>
      </c>
    </row>
    <row r="758" spans="1:31" x14ac:dyDescent="0.25">
      <c r="A758">
        <v>232867</v>
      </c>
      <c r="B758" t="s">
        <v>546</v>
      </c>
      <c r="C758" t="s">
        <v>545</v>
      </c>
      <c r="D758">
        <v>4</v>
      </c>
      <c r="E758" t="s">
        <v>634</v>
      </c>
      <c r="F758" t="s">
        <v>633</v>
      </c>
      <c r="G758" t="s">
        <v>632</v>
      </c>
      <c r="H758" t="s">
        <v>631</v>
      </c>
      <c r="I758" t="s">
        <v>630</v>
      </c>
      <c r="J758">
        <v>4585</v>
      </c>
      <c r="K758" t="s">
        <v>7</v>
      </c>
      <c r="L758" t="s">
        <v>6</v>
      </c>
      <c r="M758" t="s">
        <v>5</v>
      </c>
      <c r="N758" t="s">
        <v>629</v>
      </c>
      <c r="O758" t="s">
        <v>0</v>
      </c>
      <c r="P758" s="3">
        <v>446.4</v>
      </c>
      <c r="Q758" s="3">
        <v>892.8</v>
      </c>
      <c r="R758" s="3">
        <v>1339.2</v>
      </c>
      <c r="S758" s="3">
        <v>1785.6</v>
      </c>
      <c r="T758" s="3">
        <v>2232</v>
      </c>
      <c r="U758" s="3">
        <v>2678.4</v>
      </c>
      <c r="V758" t="s">
        <v>29</v>
      </c>
      <c r="W758" t="s">
        <v>2</v>
      </c>
      <c r="X758" t="s">
        <v>628</v>
      </c>
      <c r="Y758" t="s">
        <v>627</v>
      </c>
      <c r="Z758">
        <v>0</v>
      </c>
      <c r="AA758">
        <v>446.40000000000009</v>
      </c>
      <c r="AB758" t="s">
        <v>6717</v>
      </c>
      <c r="AC758" s="4">
        <v>2046744.0000000005</v>
      </c>
      <c r="AD758" s="5" t="s">
        <v>6682</v>
      </c>
      <c r="AE758" s="6">
        <v>0</v>
      </c>
    </row>
    <row r="759" spans="1:31" x14ac:dyDescent="0.25">
      <c r="A759">
        <v>162706</v>
      </c>
      <c r="B759" t="s">
        <v>176</v>
      </c>
      <c r="D759">
        <v>4</v>
      </c>
      <c r="E759" t="s">
        <v>6122</v>
      </c>
      <c r="F759" t="s">
        <v>6123</v>
      </c>
      <c r="G759" t="s">
        <v>6124</v>
      </c>
      <c r="H759" t="s">
        <v>6125</v>
      </c>
      <c r="I759" t="s">
        <v>6126</v>
      </c>
      <c r="J759">
        <v>6714</v>
      </c>
      <c r="K759" t="s">
        <v>7</v>
      </c>
      <c r="L759" t="s">
        <v>6</v>
      </c>
      <c r="M759" t="s">
        <v>5</v>
      </c>
      <c r="N759" t="s">
        <v>6127</v>
      </c>
      <c r="O759" t="s">
        <v>0</v>
      </c>
      <c r="P759" s="3">
        <v>446.4</v>
      </c>
      <c r="Q759" s="3">
        <v>892.8</v>
      </c>
      <c r="R759" s="3">
        <v>1339.2</v>
      </c>
      <c r="S759" s="3">
        <v>1785.6</v>
      </c>
      <c r="T759" s="3">
        <v>2232</v>
      </c>
      <c r="U759" s="3">
        <v>2678.4</v>
      </c>
      <c r="V759" t="s">
        <v>46</v>
      </c>
      <c r="W759" t="s">
        <v>866</v>
      </c>
      <c r="X759" t="s">
        <v>1</v>
      </c>
      <c r="Y759" t="s">
        <v>1</v>
      </c>
      <c r="Z759" t="s">
        <v>0</v>
      </c>
      <c r="AA759">
        <v>446.40000000000009</v>
      </c>
      <c r="AB759" t="s">
        <v>6717</v>
      </c>
      <c r="AC759" s="4">
        <v>2997129.6000000006</v>
      </c>
      <c r="AD759" s="5" t="s">
        <v>6682</v>
      </c>
      <c r="AE759" s="6">
        <v>0</v>
      </c>
    </row>
    <row r="760" spans="1:31" x14ac:dyDescent="0.25">
      <c r="A760">
        <v>153630</v>
      </c>
      <c r="B760" t="s">
        <v>2720</v>
      </c>
      <c r="D760">
        <v>4</v>
      </c>
      <c r="E760" t="s">
        <v>2735</v>
      </c>
      <c r="F760" t="s">
        <v>2734</v>
      </c>
      <c r="G760" t="s">
        <v>2733</v>
      </c>
      <c r="H760" t="s">
        <v>2732</v>
      </c>
      <c r="I760" t="s">
        <v>2731</v>
      </c>
      <c r="J760">
        <v>6547</v>
      </c>
      <c r="K760" t="s">
        <v>7</v>
      </c>
      <c r="L760" t="s">
        <v>6</v>
      </c>
      <c r="M760" t="s">
        <v>5</v>
      </c>
      <c r="N760" t="s">
        <v>2730</v>
      </c>
      <c r="O760" t="s">
        <v>0</v>
      </c>
      <c r="P760" s="3">
        <v>447</v>
      </c>
      <c r="Q760" s="3">
        <v>894</v>
      </c>
      <c r="R760" s="3">
        <v>1341</v>
      </c>
      <c r="S760" s="3">
        <v>1788</v>
      </c>
      <c r="T760" s="3">
        <v>2235</v>
      </c>
      <c r="U760" s="3">
        <v>2682</v>
      </c>
      <c r="V760" t="s">
        <v>30</v>
      </c>
      <c r="W760" t="s">
        <v>2</v>
      </c>
      <c r="X760" t="s">
        <v>1</v>
      </c>
      <c r="Y760" t="s">
        <v>1</v>
      </c>
      <c r="Z760" t="s">
        <v>2729</v>
      </c>
      <c r="AA760">
        <v>447</v>
      </c>
      <c r="AB760" t="s">
        <v>6717</v>
      </c>
      <c r="AC760" s="4">
        <v>2926509</v>
      </c>
      <c r="AD760" s="5" t="s">
        <v>6682</v>
      </c>
      <c r="AE760" s="6">
        <v>0</v>
      </c>
    </row>
    <row r="761" spans="1:31" x14ac:dyDescent="0.25">
      <c r="A761">
        <v>233019</v>
      </c>
      <c r="B761" t="s">
        <v>546</v>
      </c>
      <c r="C761" t="s">
        <v>545</v>
      </c>
      <c r="D761">
        <v>4</v>
      </c>
      <c r="E761" t="s">
        <v>616</v>
      </c>
      <c r="F761" t="s">
        <v>615</v>
      </c>
      <c r="G761" t="s">
        <v>614</v>
      </c>
      <c r="J761">
        <v>2853</v>
      </c>
      <c r="K761" t="s">
        <v>7</v>
      </c>
      <c r="L761" t="s">
        <v>6</v>
      </c>
      <c r="M761" t="s">
        <v>5</v>
      </c>
      <c r="N761" t="s">
        <v>613</v>
      </c>
      <c r="O761" t="s">
        <v>0</v>
      </c>
      <c r="P761" s="3">
        <v>447.24</v>
      </c>
      <c r="Q761" s="3">
        <v>894.48</v>
      </c>
      <c r="R761" s="3">
        <v>1341.72</v>
      </c>
      <c r="S761" s="3">
        <v>1788.96</v>
      </c>
      <c r="T761" s="3">
        <v>2236.1999999999998</v>
      </c>
      <c r="U761" s="3">
        <v>2683.44</v>
      </c>
      <c r="V761" t="s">
        <v>30</v>
      </c>
      <c r="W761" t="s">
        <v>2</v>
      </c>
      <c r="X761" t="s">
        <v>238</v>
      </c>
      <c r="Y761" t="s">
        <v>595</v>
      </c>
      <c r="Z761">
        <v>0</v>
      </c>
      <c r="AA761">
        <v>447.23999999999978</v>
      </c>
      <c r="AB761" t="s">
        <v>6717</v>
      </c>
      <c r="AC761" s="4">
        <v>1275975.7199999993</v>
      </c>
      <c r="AD761" s="5" t="s">
        <v>6682</v>
      </c>
      <c r="AE761" s="6">
        <v>4.5474735088646412E-13</v>
      </c>
    </row>
    <row r="762" spans="1:31" x14ac:dyDescent="0.25">
      <c r="A762">
        <v>232788</v>
      </c>
      <c r="B762" t="s">
        <v>546</v>
      </c>
      <c r="C762" t="s">
        <v>545</v>
      </c>
      <c r="D762">
        <v>4</v>
      </c>
      <c r="E762" t="s">
        <v>641</v>
      </c>
      <c r="F762" t="s">
        <v>640</v>
      </c>
      <c r="G762" t="s">
        <v>639</v>
      </c>
      <c r="H762" t="s">
        <v>638</v>
      </c>
      <c r="I762" t="s">
        <v>637</v>
      </c>
      <c r="J762">
        <v>2718</v>
      </c>
      <c r="K762" t="s">
        <v>7</v>
      </c>
      <c r="L762" t="s">
        <v>6</v>
      </c>
      <c r="M762" t="s">
        <v>5</v>
      </c>
      <c r="N762" t="s">
        <v>636</v>
      </c>
      <c r="O762" t="s">
        <v>0</v>
      </c>
      <c r="P762" s="3">
        <v>447.75</v>
      </c>
      <c r="Q762" s="3">
        <v>895.5</v>
      </c>
      <c r="R762" s="3">
        <v>1343.25</v>
      </c>
      <c r="S762" s="3">
        <v>1791</v>
      </c>
      <c r="T762" s="3">
        <v>2238.75</v>
      </c>
      <c r="U762" s="3">
        <v>2686.5</v>
      </c>
      <c r="V762" t="s">
        <v>46</v>
      </c>
      <c r="W762" t="s">
        <v>2</v>
      </c>
      <c r="X762" t="s">
        <v>635</v>
      </c>
      <c r="Y762" t="s">
        <v>635</v>
      </c>
      <c r="Z762">
        <v>0</v>
      </c>
      <c r="AA762">
        <v>447.75</v>
      </c>
      <c r="AB762" t="s">
        <v>6717</v>
      </c>
      <c r="AC762" s="4">
        <v>1216984.5</v>
      </c>
      <c r="AD762" s="5" t="s">
        <v>6682</v>
      </c>
      <c r="AE762" s="6">
        <v>0</v>
      </c>
    </row>
    <row r="763" spans="1:31" x14ac:dyDescent="0.25">
      <c r="A763">
        <v>233903</v>
      </c>
      <c r="B763" t="s">
        <v>546</v>
      </c>
      <c r="C763" t="s">
        <v>545</v>
      </c>
      <c r="D763">
        <v>4</v>
      </c>
      <c r="E763" t="s">
        <v>6210</v>
      </c>
      <c r="F763" t="s">
        <v>6211</v>
      </c>
      <c r="G763" t="s">
        <v>6212</v>
      </c>
      <c r="H763" t="s">
        <v>6213</v>
      </c>
      <c r="I763" t="s">
        <v>6214</v>
      </c>
      <c r="J763">
        <v>2505</v>
      </c>
      <c r="K763" t="s">
        <v>7</v>
      </c>
      <c r="L763" t="s">
        <v>6</v>
      </c>
      <c r="M763" t="s">
        <v>5</v>
      </c>
      <c r="N763" t="s">
        <v>6215</v>
      </c>
      <c r="O763" t="s">
        <v>0</v>
      </c>
      <c r="P763" s="3">
        <v>447.85</v>
      </c>
      <c r="Q763" s="3">
        <v>895.5</v>
      </c>
      <c r="R763" s="3">
        <v>1343.25</v>
      </c>
      <c r="S763" s="3">
        <v>1791</v>
      </c>
      <c r="T763" s="3">
        <v>2238.75</v>
      </c>
      <c r="U763" s="3">
        <v>2686.5</v>
      </c>
      <c r="V763" t="s">
        <v>46</v>
      </c>
      <c r="W763" t="s">
        <v>866</v>
      </c>
      <c r="X763" t="s">
        <v>1</v>
      </c>
      <c r="Y763" t="s">
        <v>1</v>
      </c>
      <c r="Z763" t="s">
        <v>0</v>
      </c>
      <c r="AA763">
        <v>447.75</v>
      </c>
      <c r="AB763" t="s">
        <v>6717</v>
      </c>
      <c r="AC763" s="4">
        <v>1121613.75</v>
      </c>
      <c r="AD763" s="5" t="s">
        <v>6682</v>
      </c>
      <c r="AE763" s="6">
        <v>0</v>
      </c>
    </row>
    <row r="764" spans="1:31" x14ac:dyDescent="0.25">
      <c r="A764">
        <v>126942</v>
      </c>
      <c r="B764" t="s">
        <v>86</v>
      </c>
      <c r="C764" t="s">
        <v>3320</v>
      </c>
      <c r="D764">
        <v>4</v>
      </c>
      <c r="E764" t="s">
        <v>5090</v>
      </c>
      <c r="F764" t="s">
        <v>3361</v>
      </c>
      <c r="G764" t="s">
        <v>5091</v>
      </c>
      <c r="H764" t="s">
        <v>5092</v>
      </c>
      <c r="I764" t="s">
        <v>5093</v>
      </c>
      <c r="J764">
        <v>10296</v>
      </c>
      <c r="K764" t="s">
        <v>7</v>
      </c>
      <c r="L764" t="s">
        <v>6</v>
      </c>
      <c r="M764" t="s">
        <v>5</v>
      </c>
      <c r="N764" t="s">
        <v>5094</v>
      </c>
      <c r="O764" t="s">
        <v>0</v>
      </c>
      <c r="P764" s="3">
        <v>663.57</v>
      </c>
      <c r="Q764" s="3">
        <v>1148.45</v>
      </c>
      <c r="R764" s="3">
        <v>1636.28</v>
      </c>
      <c r="S764" s="3">
        <v>2116.7800000000002</v>
      </c>
      <c r="T764" s="3">
        <v>2565.6999999999998</v>
      </c>
      <c r="U764" s="3">
        <v>3014.62</v>
      </c>
      <c r="V764" t="s">
        <v>30</v>
      </c>
      <c r="W764" t="s">
        <v>866</v>
      </c>
      <c r="X764" t="s">
        <v>39</v>
      </c>
      <c r="Y764" t="s">
        <v>39</v>
      </c>
      <c r="Z764" t="s">
        <v>5095</v>
      </c>
      <c r="AA764">
        <v>448.91999999999962</v>
      </c>
      <c r="AB764" t="s">
        <v>6717</v>
      </c>
      <c r="AC764" s="4">
        <v>4622080.3199999956</v>
      </c>
      <c r="AD764" s="5" t="s">
        <v>6682</v>
      </c>
      <c r="AE764" s="6">
        <v>80.275000000000546</v>
      </c>
    </row>
    <row r="765" spans="1:31" x14ac:dyDescent="0.25">
      <c r="A765">
        <v>234377</v>
      </c>
      <c r="B765" t="s">
        <v>546</v>
      </c>
      <c r="C765" t="s">
        <v>545</v>
      </c>
      <c r="D765">
        <v>4</v>
      </c>
      <c r="E765" t="s">
        <v>544</v>
      </c>
      <c r="F765" t="s">
        <v>543</v>
      </c>
      <c r="G765" t="s">
        <v>542</v>
      </c>
      <c r="H765" t="s">
        <v>541</v>
      </c>
      <c r="I765" t="s">
        <v>540</v>
      </c>
      <c r="J765">
        <v>3302</v>
      </c>
      <c r="K765" t="s">
        <v>7</v>
      </c>
      <c r="L765" t="s">
        <v>6</v>
      </c>
      <c r="M765" t="s">
        <v>5</v>
      </c>
      <c r="N765" t="s">
        <v>539</v>
      </c>
      <c r="O765" t="s">
        <v>0</v>
      </c>
      <c r="P765" s="3">
        <v>449.25</v>
      </c>
      <c r="Q765" s="3">
        <v>898.5</v>
      </c>
      <c r="R765" s="3">
        <v>1347.75</v>
      </c>
      <c r="S765" s="3">
        <v>1797</v>
      </c>
      <c r="T765" s="3">
        <v>2246.25</v>
      </c>
      <c r="U765" s="3">
        <v>2695.5</v>
      </c>
      <c r="V765" t="s">
        <v>30</v>
      </c>
      <c r="W765" t="s">
        <v>2</v>
      </c>
      <c r="X765" t="s">
        <v>538</v>
      </c>
      <c r="Y765" t="s">
        <v>237</v>
      </c>
      <c r="Z765">
        <v>0</v>
      </c>
      <c r="AA765">
        <v>449.25</v>
      </c>
      <c r="AB765" t="s">
        <v>6717</v>
      </c>
      <c r="AC765" s="4">
        <v>1483423.5</v>
      </c>
      <c r="AD765" s="5" t="s">
        <v>6682</v>
      </c>
      <c r="AE765" s="6">
        <v>0</v>
      </c>
    </row>
    <row r="766" spans="1:31" x14ac:dyDescent="0.25">
      <c r="A766">
        <v>231882</v>
      </c>
      <c r="B766" t="s">
        <v>546</v>
      </c>
      <c r="C766" t="s">
        <v>545</v>
      </c>
      <c r="D766">
        <v>4</v>
      </c>
      <c r="E766" t="s">
        <v>6116</v>
      </c>
      <c r="F766" t="s">
        <v>6117</v>
      </c>
      <c r="G766" t="s">
        <v>6118</v>
      </c>
      <c r="H766" t="s">
        <v>6119</v>
      </c>
      <c r="I766" t="s">
        <v>6120</v>
      </c>
      <c r="J766">
        <v>3982</v>
      </c>
      <c r="K766" t="s">
        <v>7</v>
      </c>
      <c r="L766" t="s">
        <v>6</v>
      </c>
      <c r="M766" t="s">
        <v>5</v>
      </c>
      <c r="N766" t="s">
        <v>6121</v>
      </c>
      <c r="O766" t="s">
        <v>0</v>
      </c>
      <c r="P766" s="3">
        <v>449.25</v>
      </c>
      <c r="Q766" s="3">
        <v>898.5</v>
      </c>
      <c r="R766" s="3">
        <v>1347.75</v>
      </c>
      <c r="S766" s="3">
        <v>1797</v>
      </c>
      <c r="T766" s="3">
        <v>2246.25</v>
      </c>
      <c r="U766" s="3">
        <v>2695.5</v>
      </c>
      <c r="V766" t="s">
        <v>46</v>
      </c>
      <c r="W766" t="s">
        <v>866</v>
      </c>
      <c r="X766" t="s">
        <v>1</v>
      </c>
      <c r="Y766" t="s">
        <v>1</v>
      </c>
      <c r="Z766" t="s">
        <v>0</v>
      </c>
      <c r="AA766">
        <v>449.25</v>
      </c>
      <c r="AB766" t="s">
        <v>6717</v>
      </c>
      <c r="AC766" s="4">
        <v>1788913.5</v>
      </c>
      <c r="AD766" s="5" t="s">
        <v>6682</v>
      </c>
      <c r="AE766" s="6">
        <v>0</v>
      </c>
    </row>
    <row r="767" spans="1:31" x14ac:dyDescent="0.25">
      <c r="A767">
        <v>184180</v>
      </c>
      <c r="B767" t="s">
        <v>1866</v>
      </c>
      <c r="D767">
        <v>4</v>
      </c>
      <c r="E767" t="s">
        <v>1936</v>
      </c>
      <c r="F767" t="s">
        <v>1935</v>
      </c>
      <c r="G767" t="s">
        <v>1934</v>
      </c>
      <c r="H767" t="s">
        <v>1933</v>
      </c>
      <c r="I767" t="s">
        <v>1932</v>
      </c>
      <c r="J767">
        <v>8096</v>
      </c>
      <c r="K767" t="s">
        <v>7</v>
      </c>
      <c r="L767" t="s">
        <v>6</v>
      </c>
      <c r="M767" t="s">
        <v>5</v>
      </c>
      <c r="N767" t="s">
        <v>1931</v>
      </c>
      <c r="O767" t="s">
        <v>0</v>
      </c>
      <c r="P767" s="3">
        <v>450</v>
      </c>
      <c r="Q767" s="3">
        <v>900</v>
      </c>
      <c r="R767" s="3">
        <v>1350</v>
      </c>
      <c r="S767" s="3">
        <v>1800</v>
      </c>
      <c r="T767" s="3">
        <v>2250</v>
      </c>
      <c r="U767" s="3">
        <v>2700</v>
      </c>
      <c r="V767" t="s">
        <v>46</v>
      </c>
      <c r="W767" t="s">
        <v>2</v>
      </c>
      <c r="X767" t="s">
        <v>1</v>
      </c>
      <c r="Y767" t="s">
        <v>1</v>
      </c>
      <c r="Z767" t="s">
        <v>1930</v>
      </c>
      <c r="AA767">
        <v>450</v>
      </c>
      <c r="AB767" t="s">
        <v>6717</v>
      </c>
      <c r="AC767" s="4">
        <v>3643200</v>
      </c>
      <c r="AD767" s="5" t="s">
        <v>6682</v>
      </c>
      <c r="AE767" s="6">
        <v>0</v>
      </c>
    </row>
    <row r="768" spans="1:31" x14ac:dyDescent="0.25">
      <c r="A768">
        <v>163657</v>
      </c>
      <c r="B768" t="s">
        <v>176</v>
      </c>
      <c r="D768">
        <v>4</v>
      </c>
      <c r="E768" t="s">
        <v>6203</v>
      </c>
      <c r="F768" t="s">
        <v>6204</v>
      </c>
      <c r="G768" t="s">
        <v>6205</v>
      </c>
      <c r="H768" t="s">
        <v>6206</v>
      </c>
      <c r="I768" t="s">
        <v>6207</v>
      </c>
      <c r="J768">
        <v>13678</v>
      </c>
      <c r="K768" t="s">
        <v>7</v>
      </c>
      <c r="L768" t="s">
        <v>6</v>
      </c>
      <c r="M768" t="s">
        <v>5</v>
      </c>
      <c r="N768" t="s">
        <v>6209</v>
      </c>
      <c r="O768" t="s">
        <v>6208</v>
      </c>
      <c r="P768" s="3">
        <v>475</v>
      </c>
      <c r="Q768" s="3">
        <v>925</v>
      </c>
      <c r="R768" s="3">
        <v>1375</v>
      </c>
      <c r="S768" s="3">
        <v>1825</v>
      </c>
      <c r="T768" s="3">
        <v>2275</v>
      </c>
      <c r="U768" s="3">
        <v>2725</v>
      </c>
      <c r="V768" t="s">
        <v>30</v>
      </c>
      <c r="W768" t="s">
        <v>866</v>
      </c>
      <c r="X768" t="s">
        <v>39</v>
      </c>
      <c r="Y768" t="s">
        <v>39</v>
      </c>
      <c r="Z768" t="s">
        <v>0</v>
      </c>
      <c r="AA768">
        <v>450</v>
      </c>
      <c r="AB768" t="s">
        <v>6717</v>
      </c>
      <c r="AC768" s="4">
        <v>6155100</v>
      </c>
      <c r="AD768" s="5" t="s">
        <v>6682</v>
      </c>
      <c r="AE768" s="6">
        <v>6.25</v>
      </c>
    </row>
    <row r="769" spans="1:31" x14ac:dyDescent="0.25">
      <c r="A769">
        <v>232052</v>
      </c>
      <c r="B769" t="s">
        <v>546</v>
      </c>
      <c r="C769" t="s">
        <v>545</v>
      </c>
      <c r="D769">
        <v>4</v>
      </c>
      <c r="E769" t="s">
        <v>671</v>
      </c>
      <c r="F769" t="s">
        <v>670</v>
      </c>
      <c r="G769" t="s">
        <v>669</v>
      </c>
      <c r="J769">
        <v>839</v>
      </c>
      <c r="K769" t="s">
        <v>7</v>
      </c>
      <c r="L769" t="s">
        <v>6</v>
      </c>
      <c r="M769" t="s">
        <v>5</v>
      </c>
      <c r="N769" t="s">
        <v>668</v>
      </c>
      <c r="O769" t="s">
        <v>0</v>
      </c>
      <c r="P769" s="3">
        <v>453.75</v>
      </c>
      <c r="Q769" s="3">
        <v>907.5</v>
      </c>
      <c r="R769" s="3">
        <v>1361.25</v>
      </c>
      <c r="S769" s="3">
        <v>1815</v>
      </c>
      <c r="T769" s="3">
        <v>2268.75</v>
      </c>
      <c r="U769" s="3">
        <v>2722.5</v>
      </c>
      <c r="V769" t="s">
        <v>30</v>
      </c>
      <c r="W769" t="s">
        <v>2</v>
      </c>
      <c r="X769" t="s">
        <v>238</v>
      </c>
      <c r="Y769" t="s">
        <v>237</v>
      </c>
      <c r="Z769">
        <v>0</v>
      </c>
      <c r="AA769">
        <v>453.75</v>
      </c>
      <c r="AB769" t="s">
        <v>6717</v>
      </c>
      <c r="AC769" s="4">
        <v>380696.25</v>
      </c>
      <c r="AD769" s="5" t="s">
        <v>6682</v>
      </c>
      <c r="AE769" s="6">
        <v>0</v>
      </c>
    </row>
    <row r="770" spans="1:31" x14ac:dyDescent="0.25">
      <c r="A770">
        <v>162122</v>
      </c>
      <c r="B770" t="s">
        <v>176</v>
      </c>
      <c r="D770">
        <v>4</v>
      </c>
      <c r="E770" t="s">
        <v>2509</v>
      </c>
      <c r="F770" t="s">
        <v>2508</v>
      </c>
      <c r="G770" t="s">
        <v>2507</v>
      </c>
      <c r="H770" t="s">
        <v>2506</v>
      </c>
      <c r="I770" t="s">
        <v>2505</v>
      </c>
      <c r="J770">
        <v>8411</v>
      </c>
      <c r="K770" t="s">
        <v>7</v>
      </c>
      <c r="L770" t="s">
        <v>6</v>
      </c>
      <c r="M770" t="s">
        <v>5</v>
      </c>
      <c r="N770" t="s">
        <v>2504</v>
      </c>
      <c r="O770" t="s">
        <v>0</v>
      </c>
      <c r="P770" s="3">
        <v>453.87</v>
      </c>
      <c r="Q770" s="3">
        <v>907.74</v>
      </c>
      <c r="R770" s="3">
        <v>1361.61</v>
      </c>
      <c r="S770" s="3">
        <v>1815.48</v>
      </c>
      <c r="T770" s="3">
        <v>2269.35</v>
      </c>
      <c r="U770" s="3">
        <v>2723.22</v>
      </c>
      <c r="V770" t="s">
        <v>46</v>
      </c>
      <c r="W770" t="s">
        <v>2</v>
      </c>
      <c r="X770" t="s">
        <v>1</v>
      </c>
      <c r="Y770" t="s">
        <v>1</v>
      </c>
      <c r="Z770" t="s">
        <v>2503</v>
      </c>
      <c r="AA770">
        <v>453.86999999999989</v>
      </c>
      <c r="AB770" t="s">
        <v>6717</v>
      </c>
      <c r="AC770" s="4">
        <v>3817500.5699999989</v>
      </c>
      <c r="AD770" s="5" t="s">
        <v>6682</v>
      </c>
      <c r="AE770" s="6">
        <v>0</v>
      </c>
    </row>
    <row r="771" spans="1:31" x14ac:dyDescent="0.25">
      <c r="A771">
        <v>210146</v>
      </c>
      <c r="B771" t="s">
        <v>1314</v>
      </c>
      <c r="D771">
        <v>1</v>
      </c>
      <c r="E771" t="s">
        <v>1320</v>
      </c>
      <c r="F771" t="s">
        <v>1319</v>
      </c>
      <c r="G771" t="s">
        <v>1318</v>
      </c>
      <c r="H771" t="s">
        <v>1317</v>
      </c>
      <c r="I771" t="s">
        <v>1316</v>
      </c>
      <c r="J771">
        <v>5406</v>
      </c>
      <c r="K771" t="s">
        <v>88</v>
      </c>
      <c r="L771" t="s">
        <v>6</v>
      </c>
      <c r="M771" t="s">
        <v>5</v>
      </c>
      <c r="N771" t="s">
        <v>1315</v>
      </c>
      <c r="O771" t="s">
        <v>0</v>
      </c>
      <c r="P771" s="3">
        <v>786.23</v>
      </c>
      <c r="Q771" s="3">
        <v>1421.46</v>
      </c>
      <c r="R771" s="3">
        <v>1926.69</v>
      </c>
      <c r="S771" s="3">
        <v>2386.92</v>
      </c>
      <c r="T771" s="3">
        <v>2841.15</v>
      </c>
      <c r="U771" s="3">
        <v>3295.38</v>
      </c>
      <c r="V771" t="s">
        <v>46</v>
      </c>
      <c r="W771" t="s">
        <v>2</v>
      </c>
      <c r="X771" t="s">
        <v>1</v>
      </c>
      <c r="Y771" t="s">
        <v>1</v>
      </c>
      <c r="Z771" t="s">
        <v>0</v>
      </c>
      <c r="AA771">
        <v>605.63999984858992</v>
      </c>
      <c r="AB771" t="s">
        <v>6717</v>
      </c>
      <c r="AC771" s="4">
        <v>3274089.8391814772</v>
      </c>
      <c r="AD771" s="5" t="s">
        <v>6684</v>
      </c>
      <c r="AE771" s="6">
        <v>142.5</v>
      </c>
    </row>
    <row r="772" spans="1:31" x14ac:dyDescent="0.25">
      <c r="A772">
        <v>233754</v>
      </c>
      <c r="B772" t="s">
        <v>546</v>
      </c>
      <c r="C772" t="s">
        <v>545</v>
      </c>
      <c r="D772">
        <v>4</v>
      </c>
      <c r="E772" t="s">
        <v>585</v>
      </c>
      <c r="F772" t="s">
        <v>584</v>
      </c>
      <c r="G772" t="s">
        <v>583</v>
      </c>
      <c r="H772" t="s">
        <v>582</v>
      </c>
      <c r="I772" t="s">
        <v>581</v>
      </c>
      <c r="J772">
        <v>10436</v>
      </c>
      <c r="K772" t="s">
        <v>7</v>
      </c>
      <c r="L772" t="s">
        <v>6</v>
      </c>
      <c r="M772" t="s">
        <v>5</v>
      </c>
      <c r="N772" t="s">
        <v>580</v>
      </c>
      <c r="O772" t="s">
        <v>0</v>
      </c>
      <c r="P772" s="3">
        <v>454.35</v>
      </c>
      <c r="Q772" s="3">
        <v>908.7</v>
      </c>
      <c r="R772" s="3">
        <v>1363.05</v>
      </c>
      <c r="S772" s="3">
        <v>1817.4</v>
      </c>
      <c r="T772" s="3">
        <v>2271.75</v>
      </c>
      <c r="U772" s="3">
        <v>2726.1</v>
      </c>
      <c r="V772" t="s">
        <v>30</v>
      </c>
      <c r="W772" t="s">
        <v>2</v>
      </c>
      <c r="X772" t="s">
        <v>238</v>
      </c>
      <c r="Y772" t="s">
        <v>237</v>
      </c>
      <c r="Z772">
        <v>0</v>
      </c>
      <c r="AA772">
        <v>454.34999999999991</v>
      </c>
      <c r="AB772" t="s">
        <v>6717</v>
      </c>
      <c r="AC772" s="4">
        <v>4741596.5999999987</v>
      </c>
      <c r="AD772" s="5" t="s">
        <v>6682</v>
      </c>
      <c r="AE772" s="6">
        <v>0</v>
      </c>
    </row>
    <row r="773" spans="1:31" x14ac:dyDescent="0.25">
      <c r="A773">
        <v>186034</v>
      </c>
      <c r="B773" t="s">
        <v>1866</v>
      </c>
      <c r="D773">
        <v>4</v>
      </c>
      <c r="E773" t="s">
        <v>1887</v>
      </c>
      <c r="F773" t="s">
        <v>1886</v>
      </c>
      <c r="G773" t="s">
        <v>1885</v>
      </c>
      <c r="H773" t="s">
        <v>1884</v>
      </c>
      <c r="I773" t="s">
        <v>1883</v>
      </c>
      <c r="J773">
        <v>8968</v>
      </c>
      <c r="K773" t="s">
        <v>7</v>
      </c>
      <c r="L773" t="s">
        <v>6</v>
      </c>
      <c r="M773" t="s">
        <v>5</v>
      </c>
      <c r="N773" t="s">
        <v>1882</v>
      </c>
      <c r="O773" t="s">
        <v>0</v>
      </c>
      <c r="P773" s="3">
        <v>455.25</v>
      </c>
      <c r="Q773" s="3">
        <v>910.5</v>
      </c>
      <c r="R773" s="3">
        <v>1365.75</v>
      </c>
      <c r="S773" s="3">
        <v>1821</v>
      </c>
      <c r="T773" s="3">
        <v>2276.25</v>
      </c>
      <c r="U773" s="3">
        <v>2731.5</v>
      </c>
      <c r="V773" t="s">
        <v>30</v>
      </c>
      <c r="W773" t="s">
        <v>2</v>
      </c>
      <c r="X773" t="s">
        <v>39</v>
      </c>
      <c r="Y773" t="s">
        <v>39</v>
      </c>
      <c r="Z773" t="s">
        <v>0</v>
      </c>
      <c r="AA773">
        <v>455.25</v>
      </c>
      <c r="AB773" t="s">
        <v>6717</v>
      </c>
      <c r="AC773" s="4">
        <v>4082682</v>
      </c>
      <c r="AD773" s="5" t="s">
        <v>6682</v>
      </c>
      <c r="AE773" s="6">
        <v>0</v>
      </c>
    </row>
    <row r="774" spans="1:31" x14ac:dyDescent="0.25">
      <c r="A774">
        <v>233116</v>
      </c>
      <c r="B774" t="s">
        <v>546</v>
      </c>
      <c r="C774" t="s">
        <v>545</v>
      </c>
      <c r="D774">
        <v>4</v>
      </c>
      <c r="E774" t="s">
        <v>612</v>
      </c>
      <c r="F774" t="s">
        <v>611</v>
      </c>
      <c r="G774" t="s">
        <v>610</v>
      </c>
      <c r="H774" t="s">
        <v>609</v>
      </c>
      <c r="I774" t="s">
        <v>608</v>
      </c>
      <c r="J774">
        <v>5554</v>
      </c>
      <c r="K774" t="s">
        <v>7</v>
      </c>
      <c r="L774" t="s">
        <v>6</v>
      </c>
      <c r="M774" t="s">
        <v>5</v>
      </c>
      <c r="N774" t="s">
        <v>607</v>
      </c>
      <c r="O774" t="s">
        <v>0</v>
      </c>
      <c r="P774" s="3">
        <v>455.7</v>
      </c>
      <c r="Q774" s="3">
        <v>911.4</v>
      </c>
      <c r="R774" s="3">
        <v>1367.1</v>
      </c>
      <c r="S774" s="3">
        <v>1822.8</v>
      </c>
      <c r="T774" s="3">
        <v>2278.5</v>
      </c>
      <c r="U774" s="3">
        <v>2734.2</v>
      </c>
      <c r="V774" t="s">
        <v>46</v>
      </c>
      <c r="W774" t="s">
        <v>2</v>
      </c>
      <c r="X774" t="s">
        <v>553</v>
      </c>
      <c r="Y774" t="s">
        <v>553</v>
      </c>
      <c r="Z774">
        <v>0</v>
      </c>
      <c r="AA774">
        <v>455.70000000000005</v>
      </c>
      <c r="AB774" t="s">
        <v>6717</v>
      </c>
      <c r="AC774" s="4">
        <v>2530957.8000000003</v>
      </c>
      <c r="AD774" s="5" t="s">
        <v>6682</v>
      </c>
      <c r="AE774" s="6">
        <v>0</v>
      </c>
    </row>
    <row r="775" spans="1:31" x14ac:dyDescent="0.25">
      <c r="A775">
        <v>174233</v>
      </c>
      <c r="B775" t="s">
        <v>116</v>
      </c>
      <c r="C775" t="s">
        <v>115</v>
      </c>
      <c r="D775">
        <v>1</v>
      </c>
      <c r="E775" t="s">
        <v>2235</v>
      </c>
      <c r="F775" t="s">
        <v>2234</v>
      </c>
      <c r="G775" t="s">
        <v>2233</v>
      </c>
      <c r="H775" t="s">
        <v>2232</v>
      </c>
      <c r="I775" t="s">
        <v>2231</v>
      </c>
      <c r="J775">
        <v>9987</v>
      </c>
      <c r="K775" t="s">
        <v>7</v>
      </c>
      <c r="L775" t="s">
        <v>6</v>
      </c>
      <c r="M775" t="s">
        <v>5</v>
      </c>
      <c r="N775" t="s">
        <v>2230</v>
      </c>
      <c r="O775" t="s">
        <v>2229</v>
      </c>
      <c r="P775" s="3">
        <v>1372.62</v>
      </c>
      <c r="Q775" s="3">
        <v>2745.24</v>
      </c>
      <c r="R775" s="3">
        <v>4117.8599999999997</v>
      </c>
      <c r="S775" s="3">
        <v>5490.48</v>
      </c>
      <c r="T775" s="3">
        <v>5948</v>
      </c>
      <c r="U775" s="3">
        <v>5948</v>
      </c>
      <c r="V775" t="s">
        <v>46</v>
      </c>
      <c r="W775" t="s">
        <v>29</v>
      </c>
      <c r="X775">
        <v>13</v>
      </c>
      <c r="Y775" t="s">
        <v>595</v>
      </c>
      <c r="Z775">
        <v>0</v>
      </c>
      <c r="AA775">
        <v>457.52000000000044</v>
      </c>
      <c r="AB775" t="s">
        <v>6717</v>
      </c>
      <c r="AC775" s="4">
        <v>4569252.2400000039</v>
      </c>
      <c r="AD775" s="5" t="s">
        <v>6682</v>
      </c>
      <c r="AE775" s="6">
        <v>915.09999999999945</v>
      </c>
    </row>
    <row r="776" spans="1:31" x14ac:dyDescent="0.25">
      <c r="A776">
        <v>174251</v>
      </c>
      <c r="B776" t="s">
        <v>116</v>
      </c>
      <c r="C776" t="s">
        <v>115</v>
      </c>
      <c r="D776">
        <v>1</v>
      </c>
      <c r="E776" t="s">
        <v>2228</v>
      </c>
      <c r="F776" t="s">
        <v>2227</v>
      </c>
      <c r="G776" t="s">
        <v>2226</v>
      </c>
      <c r="H776" t="s">
        <v>2225</v>
      </c>
      <c r="I776" t="s">
        <v>2224</v>
      </c>
      <c r="J776">
        <v>1899</v>
      </c>
      <c r="K776" t="s">
        <v>7</v>
      </c>
      <c r="L776" t="s">
        <v>20</v>
      </c>
      <c r="M776" t="s">
        <v>5</v>
      </c>
      <c r="N776" t="s">
        <v>2223</v>
      </c>
      <c r="O776" t="s">
        <v>0</v>
      </c>
      <c r="P776" s="3">
        <v>1515.87</v>
      </c>
      <c r="Q776" s="3">
        <v>3220.24</v>
      </c>
      <c r="R776" s="3">
        <v>4592.8599999999997</v>
      </c>
      <c r="S776" s="3">
        <v>5965.48</v>
      </c>
      <c r="T776" s="3">
        <v>6423</v>
      </c>
      <c r="U776" s="3">
        <v>6423</v>
      </c>
      <c r="V776" t="s">
        <v>30</v>
      </c>
      <c r="W776" t="s">
        <v>29</v>
      </c>
      <c r="X776">
        <v>13</v>
      </c>
      <c r="Y776" t="s">
        <v>595</v>
      </c>
      <c r="Z776">
        <v>0</v>
      </c>
      <c r="AA776">
        <v>457.52000000000044</v>
      </c>
      <c r="AB776" t="s">
        <v>6717</v>
      </c>
      <c r="AC776" s="4">
        <v>868830.4800000008</v>
      </c>
      <c r="AD776" s="5" t="s">
        <v>6682</v>
      </c>
      <c r="AE776" s="6">
        <v>1033.8499999999995</v>
      </c>
    </row>
    <row r="777" spans="1:31" x14ac:dyDescent="0.25">
      <c r="A777">
        <v>456959</v>
      </c>
      <c r="B777" t="s">
        <v>116</v>
      </c>
      <c r="C777" t="s">
        <v>115</v>
      </c>
      <c r="D777">
        <v>1</v>
      </c>
      <c r="E777" t="s">
        <v>114</v>
      </c>
      <c r="F777" t="s">
        <v>113</v>
      </c>
      <c r="G777" t="s">
        <v>112</v>
      </c>
      <c r="H777" t="s">
        <v>111</v>
      </c>
      <c r="I777" t="s">
        <v>110</v>
      </c>
      <c r="J777">
        <v>488</v>
      </c>
      <c r="K777" t="s">
        <v>7</v>
      </c>
      <c r="L777" t="s">
        <v>20</v>
      </c>
      <c r="M777" t="s">
        <v>5</v>
      </c>
      <c r="N777" t="s">
        <v>109</v>
      </c>
      <c r="O777" t="s">
        <v>108</v>
      </c>
      <c r="P777" s="3">
        <v>1372.62</v>
      </c>
      <c r="Q777" s="3">
        <v>2745.24</v>
      </c>
      <c r="R777" s="3">
        <v>4117.8599999999997</v>
      </c>
      <c r="S777" s="3">
        <v>5490.48</v>
      </c>
      <c r="T777" s="3">
        <v>5948</v>
      </c>
      <c r="U777" s="3">
        <v>5948</v>
      </c>
      <c r="V777" t="s">
        <v>30</v>
      </c>
      <c r="W777" t="s">
        <v>29</v>
      </c>
      <c r="X777">
        <v>13</v>
      </c>
      <c r="Y777">
        <v>18</v>
      </c>
      <c r="Z777">
        <v>0</v>
      </c>
      <c r="AA777">
        <v>457.52000000000044</v>
      </c>
      <c r="AB777" t="s">
        <v>6717</v>
      </c>
      <c r="AC777" s="4">
        <v>223269.76000000021</v>
      </c>
      <c r="AD777" s="5" t="s">
        <v>6682</v>
      </c>
      <c r="AE777" s="6">
        <v>915.09999999999945</v>
      </c>
    </row>
    <row r="778" spans="1:31" x14ac:dyDescent="0.25">
      <c r="A778">
        <v>149365</v>
      </c>
      <c r="B778" t="s">
        <v>59</v>
      </c>
      <c r="D778">
        <v>4</v>
      </c>
      <c r="E778" t="s">
        <v>5665</v>
      </c>
      <c r="F778" t="s">
        <v>5666</v>
      </c>
      <c r="G778" t="s">
        <v>5667</v>
      </c>
      <c r="J778">
        <v>4329</v>
      </c>
      <c r="K778" t="s">
        <v>7</v>
      </c>
      <c r="L778" t="s">
        <v>6</v>
      </c>
      <c r="M778" t="s">
        <v>5</v>
      </c>
      <c r="N778" t="s">
        <v>5668</v>
      </c>
      <c r="O778" t="s">
        <v>0</v>
      </c>
      <c r="P778" s="3">
        <v>458.25</v>
      </c>
      <c r="Q778" s="3">
        <v>916.5</v>
      </c>
      <c r="R778" s="3">
        <v>1374.75</v>
      </c>
      <c r="S778" s="3">
        <v>1833</v>
      </c>
      <c r="T778" s="3">
        <v>2291.25</v>
      </c>
      <c r="U778" s="3">
        <v>2749.5</v>
      </c>
      <c r="V778" t="s">
        <v>46</v>
      </c>
      <c r="W778" t="s">
        <v>866</v>
      </c>
      <c r="X778" t="s">
        <v>1</v>
      </c>
      <c r="Y778" t="s">
        <v>1</v>
      </c>
      <c r="Z778" t="s">
        <v>0</v>
      </c>
      <c r="AA778">
        <v>458.25</v>
      </c>
      <c r="AB778" t="s">
        <v>6717</v>
      </c>
      <c r="AC778" s="4">
        <v>1983764.25</v>
      </c>
      <c r="AD778" s="5" t="s">
        <v>6682</v>
      </c>
      <c r="AE778" s="6">
        <v>0</v>
      </c>
    </row>
    <row r="779" spans="1:31" x14ac:dyDescent="0.25">
      <c r="A779">
        <v>231697</v>
      </c>
      <c r="B779" t="s">
        <v>546</v>
      </c>
      <c r="C779" t="s">
        <v>545</v>
      </c>
      <c r="D779">
        <v>4</v>
      </c>
      <c r="E779" t="s">
        <v>6106</v>
      </c>
      <c r="F779" t="s">
        <v>659</v>
      </c>
      <c r="G779" t="s">
        <v>6107</v>
      </c>
      <c r="H779" t="s">
        <v>6108</v>
      </c>
      <c r="I779" t="s">
        <v>6108</v>
      </c>
      <c r="J779">
        <v>4519</v>
      </c>
      <c r="K779" t="s">
        <v>7</v>
      </c>
      <c r="L779" t="s">
        <v>6</v>
      </c>
      <c r="M779" t="s">
        <v>5</v>
      </c>
      <c r="N779" t="s">
        <v>6109</v>
      </c>
      <c r="O779" t="s">
        <v>0</v>
      </c>
      <c r="P779" s="3">
        <v>459.75</v>
      </c>
      <c r="Q779" s="3">
        <v>919.5</v>
      </c>
      <c r="R779" s="3">
        <v>1379.25</v>
      </c>
      <c r="S779" s="3">
        <v>1839</v>
      </c>
      <c r="T779" s="3">
        <v>2298.75</v>
      </c>
      <c r="U779" s="3">
        <v>2758.5</v>
      </c>
      <c r="V779" t="s">
        <v>46</v>
      </c>
      <c r="W779" t="s">
        <v>866</v>
      </c>
      <c r="X779" t="s">
        <v>1</v>
      </c>
      <c r="Y779" t="s">
        <v>1</v>
      </c>
      <c r="Z779" t="s">
        <v>0</v>
      </c>
      <c r="AA779">
        <v>459.75</v>
      </c>
      <c r="AB779" t="s">
        <v>6717</v>
      </c>
      <c r="AC779" s="4">
        <v>2077610.25</v>
      </c>
      <c r="AD779" s="5" t="s">
        <v>6682</v>
      </c>
      <c r="AE779" s="6">
        <v>0</v>
      </c>
    </row>
    <row r="780" spans="1:31" x14ac:dyDescent="0.25">
      <c r="A780">
        <v>205841</v>
      </c>
      <c r="B780" t="s">
        <v>1406</v>
      </c>
      <c r="C780" t="s">
        <v>1420</v>
      </c>
      <c r="D780">
        <v>4</v>
      </c>
      <c r="E780" t="s">
        <v>1419</v>
      </c>
      <c r="F780" t="s">
        <v>1418</v>
      </c>
      <c r="G780" t="s">
        <v>1417</v>
      </c>
      <c r="H780" t="s">
        <v>1416</v>
      </c>
      <c r="I780" t="s">
        <v>1415</v>
      </c>
      <c r="J780">
        <v>14097</v>
      </c>
      <c r="K780" t="s">
        <v>7</v>
      </c>
      <c r="L780" t="s">
        <v>6</v>
      </c>
      <c r="M780" t="s">
        <v>5</v>
      </c>
      <c r="N780" t="s">
        <v>1414</v>
      </c>
      <c r="O780" t="s">
        <v>0</v>
      </c>
      <c r="P780" s="3">
        <v>460.8</v>
      </c>
      <c r="Q780" s="3">
        <v>921.6</v>
      </c>
      <c r="R780" s="3">
        <v>1382.4</v>
      </c>
      <c r="S780" s="3">
        <v>1843.2</v>
      </c>
      <c r="T780" s="3">
        <v>2304</v>
      </c>
      <c r="U780" s="3">
        <v>2764.8</v>
      </c>
      <c r="V780" t="s">
        <v>46</v>
      </c>
      <c r="W780" t="s">
        <v>2</v>
      </c>
      <c r="X780" t="s">
        <v>1</v>
      </c>
      <c r="Y780" t="s">
        <v>1</v>
      </c>
      <c r="Z780" t="s">
        <v>0</v>
      </c>
      <c r="AA780">
        <v>460.79999999999995</v>
      </c>
      <c r="AB780" t="s">
        <v>6717</v>
      </c>
      <c r="AC780" s="4">
        <v>6495897.5999999996</v>
      </c>
      <c r="AD780" s="5" t="s">
        <v>6682</v>
      </c>
      <c r="AE780" s="6">
        <v>0</v>
      </c>
    </row>
    <row r="781" spans="1:31" x14ac:dyDescent="0.25">
      <c r="A781">
        <v>146366</v>
      </c>
      <c r="B781" t="s">
        <v>59</v>
      </c>
      <c r="C781" t="s">
        <v>2835</v>
      </c>
      <c r="D781">
        <v>4</v>
      </c>
      <c r="E781" t="s">
        <v>2913</v>
      </c>
      <c r="F781" t="s">
        <v>2912</v>
      </c>
      <c r="G781" t="s">
        <v>2911</v>
      </c>
      <c r="H781" t="s">
        <v>2910</v>
      </c>
      <c r="I781" t="s">
        <v>2909</v>
      </c>
      <c r="J781">
        <v>4906</v>
      </c>
      <c r="K781" t="s">
        <v>7</v>
      </c>
      <c r="L781" t="s">
        <v>6</v>
      </c>
      <c r="M781" t="s">
        <v>5</v>
      </c>
      <c r="N781" t="s">
        <v>2908</v>
      </c>
      <c r="O781" t="s">
        <v>0</v>
      </c>
      <c r="P781" s="3">
        <v>462</v>
      </c>
      <c r="Q781" s="3">
        <v>924</v>
      </c>
      <c r="R781" s="3">
        <v>1386</v>
      </c>
      <c r="S781" s="3">
        <v>1848</v>
      </c>
      <c r="T781" s="3">
        <v>2310</v>
      </c>
      <c r="U781" s="3">
        <v>2772</v>
      </c>
      <c r="V781" t="s">
        <v>46</v>
      </c>
      <c r="W781" t="s">
        <v>2</v>
      </c>
      <c r="X781" t="s">
        <v>1</v>
      </c>
      <c r="Y781" t="s">
        <v>1</v>
      </c>
      <c r="Z781" t="s">
        <v>0</v>
      </c>
      <c r="AA781">
        <v>462</v>
      </c>
      <c r="AB781" t="s">
        <v>6717</v>
      </c>
      <c r="AC781" s="4">
        <v>2266572</v>
      </c>
      <c r="AD781" s="5" t="s">
        <v>6682</v>
      </c>
      <c r="AE781" s="6">
        <v>0</v>
      </c>
    </row>
    <row r="782" spans="1:31" x14ac:dyDescent="0.25">
      <c r="A782">
        <v>485111</v>
      </c>
      <c r="B782" t="s">
        <v>14</v>
      </c>
      <c r="D782">
        <v>4</v>
      </c>
      <c r="E782" t="s">
        <v>4512</v>
      </c>
      <c r="F782" t="s">
        <v>3038</v>
      </c>
      <c r="G782" t="s">
        <v>4513</v>
      </c>
      <c r="H782" t="s">
        <v>4514</v>
      </c>
      <c r="I782" t="s">
        <v>4515</v>
      </c>
      <c r="J782">
        <v>7262</v>
      </c>
      <c r="K782" t="s">
        <v>88</v>
      </c>
      <c r="L782" t="s">
        <v>20</v>
      </c>
      <c r="M782" t="s">
        <v>5</v>
      </c>
      <c r="N782" t="s">
        <v>4516</v>
      </c>
      <c r="O782" t="s">
        <v>0</v>
      </c>
      <c r="P782" s="3">
        <v>497</v>
      </c>
      <c r="Q782" s="3">
        <v>959</v>
      </c>
      <c r="R782" s="3">
        <v>1452</v>
      </c>
      <c r="S782" s="3">
        <v>1883</v>
      </c>
      <c r="T782" s="3">
        <v>2345</v>
      </c>
      <c r="U782" s="3">
        <v>2807</v>
      </c>
      <c r="V782" t="s">
        <v>46</v>
      </c>
      <c r="W782" t="s">
        <v>866</v>
      </c>
      <c r="X782" t="s">
        <v>1</v>
      </c>
      <c r="Y782" t="s">
        <v>1</v>
      </c>
      <c r="Z782" t="s">
        <v>0</v>
      </c>
      <c r="AA782">
        <v>615.99999984599992</v>
      </c>
      <c r="AB782" t="s">
        <v>6717</v>
      </c>
      <c r="AC782" s="4">
        <v>4473391.9988816511</v>
      </c>
      <c r="AD782" s="5" t="s">
        <v>6684</v>
      </c>
      <c r="AE782" s="6">
        <v>8.75</v>
      </c>
    </row>
    <row r="783" spans="1:31" x14ac:dyDescent="0.25">
      <c r="A783">
        <v>153737</v>
      </c>
      <c r="B783" t="s">
        <v>2720</v>
      </c>
      <c r="D783">
        <v>4</v>
      </c>
      <c r="E783" t="s">
        <v>5810</v>
      </c>
      <c r="F783" t="s">
        <v>5811</v>
      </c>
      <c r="G783" t="s">
        <v>5812</v>
      </c>
      <c r="H783" t="s">
        <v>5813</v>
      </c>
      <c r="I783" t="s">
        <v>5814</v>
      </c>
      <c r="J783">
        <v>14190</v>
      </c>
      <c r="K783" t="s">
        <v>7</v>
      </c>
      <c r="L783" t="s">
        <v>6</v>
      </c>
      <c r="M783" t="s">
        <v>5</v>
      </c>
      <c r="N783" t="s">
        <v>5815</v>
      </c>
      <c r="O783" t="s">
        <v>0</v>
      </c>
      <c r="P783" s="3">
        <v>487</v>
      </c>
      <c r="Q783" s="3">
        <v>949</v>
      </c>
      <c r="R783" s="3">
        <v>1411</v>
      </c>
      <c r="S783" s="3">
        <v>1873</v>
      </c>
      <c r="T783" s="3">
        <v>2335</v>
      </c>
      <c r="U783" s="3">
        <v>2797</v>
      </c>
      <c r="V783" t="s">
        <v>46</v>
      </c>
      <c r="W783" t="s">
        <v>866</v>
      </c>
      <c r="X783" t="s">
        <v>1</v>
      </c>
      <c r="Y783" t="s">
        <v>1</v>
      </c>
      <c r="Z783" t="s">
        <v>0</v>
      </c>
      <c r="AA783">
        <v>462</v>
      </c>
      <c r="AB783" t="s">
        <v>6717</v>
      </c>
      <c r="AC783" s="4">
        <v>6555780</v>
      </c>
      <c r="AD783" s="5" t="s">
        <v>6682</v>
      </c>
      <c r="AE783" s="6">
        <v>6.25</v>
      </c>
    </row>
    <row r="784" spans="1:31" x14ac:dyDescent="0.25">
      <c r="A784">
        <v>182500</v>
      </c>
      <c r="B784" t="s">
        <v>1982</v>
      </c>
      <c r="C784" t="s">
        <v>1981</v>
      </c>
      <c r="D784">
        <v>4</v>
      </c>
      <c r="E784" t="s">
        <v>1980</v>
      </c>
      <c r="F784" t="s">
        <v>1979</v>
      </c>
      <c r="G784" t="s">
        <v>1978</v>
      </c>
      <c r="H784" t="s">
        <v>1977</v>
      </c>
      <c r="I784" t="s">
        <v>1976</v>
      </c>
      <c r="J784">
        <v>11106</v>
      </c>
      <c r="K784" t="s">
        <v>7</v>
      </c>
      <c r="L784" t="s">
        <v>6</v>
      </c>
      <c r="M784" t="s">
        <v>5</v>
      </c>
      <c r="N784" t="s">
        <v>1975</v>
      </c>
      <c r="O784" t="s">
        <v>0</v>
      </c>
      <c r="P784" s="3">
        <v>485</v>
      </c>
      <c r="Q784" s="3">
        <v>950</v>
      </c>
      <c r="R784" s="3">
        <v>1415</v>
      </c>
      <c r="S784" s="3">
        <v>1880</v>
      </c>
      <c r="T784" s="3">
        <v>2345</v>
      </c>
      <c r="U784" s="3">
        <v>2810</v>
      </c>
      <c r="V784" t="s">
        <v>30</v>
      </c>
      <c r="W784" t="s">
        <v>2</v>
      </c>
      <c r="X784" t="s">
        <v>39</v>
      </c>
      <c r="Y784" t="s">
        <v>39</v>
      </c>
      <c r="Z784" t="s">
        <v>1974</v>
      </c>
      <c r="AA784">
        <v>465</v>
      </c>
      <c r="AB784" t="s">
        <v>6717</v>
      </c>
      <c r="AC784" s="4">
        <v>5164290</v>
      </c>
      <c r="AD784" s="5" t="s">
        <v>6682</v>
      </c>
      <c r="AE784" s="6">
        <v>5</v>
      </c>
    </row>
    <row r="785" spans="1:31" x14ac:dyDescent="0.25">
      <c r="A785">
        <v>157483</v>
      </c>
      <c r="B785" t="s">
        <v>2608</v>
      </c>
      <c r="C785" t="s">
        <v>2607</v>
      </c>
      <c r="D785">
        <v>4</v>
      </c>
      <c r="E785" t="s">
        <v>5972</v>
      </c>
      <c r="F785" t="s">
        <v>5973</v>
      </c>
      <c r="G785" t="s">
        <v>5974</v>
      </c>
      <c r="H785" t="s">
        <v>5975</v>
      </c>
      <c r="I785" t="s">
        <v>5976</v>
      </c>
      <c r="J785">
        <v>6402</v>
      </c>
      <c r="K785" t="s">
        <v>7</v>
      </c>
      <c r="L785" t="s">
        <v>6</v>
      </c>
      <c r="M785" t="s">
        <v>5</v>
      </c>
      <c r="N785" t="s">
        <v>5977</v>
      </c>
      <c r="O785" t="s">
        <v>0</v>
      </c>
      <c r="P785" s="3">
        <v>465</v>
      </c>
      <c r="Q785" s="3">
        <v>930</v>
      </c>
      <c r="R785" s="3">
        <v>1395</v>
      </c>
      <c r="S785" s="3">
        <v>1860</v>
      </c>
      <c r="T785" s="3">
        <v>2325</v>
      </c>
      <c r="U785" s="3">
        <v>2790</v>
      </c>
      <c r="V785" t="s">
        <v>46</v>
      </c>
      <c r="W785" t="s">
        <v>866</v>
      </c>
      <c r="X785" t="s">
        <v>1</v>
      </c>
      <c r="Y785" t="s">
        <v>1</v>
      </c>
      <c r="Z785" t="s">
        <v>0</v>
      </c>
      <c r="AA785">
        <v>465</v>
      </c>
      <c r="AB785" t="s">
        <v>6717</v>
      </c>
      <c r="AC785" s="4">
        <v>2976930</v>
      </c>
      <c r="AD785" s="5" t="s">
        <v>6682</v>
      </c>
      <c r="AE785" s="6">
        <v>0</v>
      </c>
    </row>
    <row r="786" spans="1:31" x14ac:dyDescent="0.25">
      <c r="A786">
        <v>232195</v>
      </c>
      <c r="B786" t="s">
        <v>546</v>
      </c>
      <c r="C786" t="s">
        <v>545</v>
      </c>
      <c r="D786">
        <v>4</v>
      </c>
      <c r="E786" t="s">
        <v>667</v>
      </c>
      <c r="F786" t="s">
        <v>666</v>
      </c>
      <c r="G786" t="s">
        <v>665</v>
      </c>
      <c r="H786" t="s">
        <v>664</v>
      </c>
      <c r="I786" t="s">
        <v>663</v>
      </c>
      <c r="J786">
        <v>7282</v>
      </c>
      <c r="K786" t="s">
        <v>7</v>
      </c>
      <c r="L786" t="s">
        <v>6</v>
      </c>
      <c r="M786" t="s">
        <v>5</v>
      </c>
      <c r="N786" t="s">
        <v>662</v>
      </c>
      <c r="O786" t="s">
        <v>0</v>
      </c>
      <c r="P786" s="3">
        <v>468</v>
      </c>
      <c r="Q786" s="3">
        <v>936</v>
      </c>
      <c r="R786" s="3">
        <v>1404</v>
      </c>
      <c r="S786" s="3">
        <v>1872</v>
      </c>
      <c r="T786" s="3">
        <v>2340</v>
      </c>
      <c r="U786" s="3">
        <v>2808</v>
      </c>
      <c r="V786" t="s">
        <v>661</v>
      </c>
      <c r="W786" t="s">
        <v>2</v>
      </c>
      <c r="X786">
        <v>0</v>
      </c>
      <c r="Y786">
        <v>0</v>
      </c>
      <c r="Z786">
        <v>0</v>
      </c>
      <c r="AA786">
        <v>468</v>
      </c>
      <c r="AB786" t="s">
        <v>6717</v>
      </c>
      <c r="AC786" s="4">
        <v>3407976</v>
      </c>
      <c r="AD786" s="5" t="s">
        <v>6682</v>
      </c>
      <c r="AE786" s="6">
        <v>0</v>
      </c>
    </row>
    <row r="787" spans="1:31" x14ac:dyDescent="0.25">
      <c r="A787">
        <v>156921</v>
      </c>
      <c r="B787" t="s">
        <v>2608</v>
      </c>
      <c r="C787" t="s">
        <v>2607</v>
      </c>
      <c r="D787">
        <v>4</v>
      </c>
      <c r="E787" t="s">
        <v>5933</v>
      </c>
      <c r="F787" t="s">
        <v>2625</v>
      </c>
      <c r="G787" t="s">
        <v>5934</v>
      </c>
      <c r="H787" t="s">
        <v>5935</v>
      </c>
      <c r="I787" t="s">
        <v>5936</v>
      </c>
      <c r="J787">
        <v>13550</v>
      </c>
      <c r="K787" t="s">
        <v>7</v>
      </c>
      <c r="L787" t="s">
        <v>6</v>
      </c>
      <c r="M787" t="s">
        <v>5</v>
      </c>
      <c r="N787" t="s">
        <v>5937</v>
      </c>
      <c r="O787" t="s">
        <v>0</v>
      </c>
      <c r="P787" s="3">
        <v>516</v>
      </c>
      <c r="Q787" s="3">
        <v>984</v>
      </c>
      <c r="R787" s="3">
        <v>1452</v>
      </c>
      <c r="S787" s="3">
        <v>1920</v>
      </c>
      <c r="T787" s="3">
        <v>2388</v>
      </c>
      <c r="U787" s="3">
        <v>2856</v>
      </c>
      <c r="V787" t="s">
        <v>46</v>
      </c>
      <c r="W787" t="s">
        <v>866</v>
      </c>
      <c r="X787" t="s">
        <v>1</v>
      </c>
      <c r="Y787" t="s">
        <v>1</v>
      </c>
      <c r="Z787" t="s">
        <v>0</v>
      </c>
      <c r="AA787">
        <v>468</v>
      </c>
      <c r="AB787" t="s">
        <v>6717</v>
      </c>
      <c r="AC787" s="4">
        <v>6341400</v>
      </c>
      <c r="AD787" s="5" t="s">
        <v>6682</v>
      </c>
      <c r="AE787" s="6">
        <v>12</v>
      </c>
    </row>
    <row r="788" spans="1:31" x14ac:dyDescent="0.25">
      <c r="A788">
        <v>162779</v>
      </c>
      <c r="B788" t="s">
        <v>176</v>
      </c>
      <c r="D788">
        <v>4</v>
      </c>
      <c r="E788" t="s">
        <v>6134</v>
      </c>
      <c r="F788" t="s">
        <v>1127</v>
      </c>
      <c r="G788" t="s">
        <v>6135</v>
      </c>
      <c r="H788" t="s">
        <v>6136</v>
      </c>
      <c r="I788" t="s">
        <v>6137</v>
      </c>
      <c r="J788">
        <v>9920</v>
      </c>
      <c r="K788" t="s">
        <v>7</v>
      </c>
      <c r="L788" t="s">
        <v>6</v>
      </c>
      <c r="M788" t="s">
        <v>5</v>
      </c>
      <c r="N788" t="s">
        <v>6138</v>
      </c>
      <c r="O788" t="s">
        <v>0</v>
      </c>
      <c r="P788" s="3">
        <v>469.35</v>
      </c>
      <c r="Q788" s="3">
        <v>938.7</v>
      </c>
      <c r="R788" s="3">
        <v>1408.05</v>
      </c>
      <c r="S788" s="3">
        <v>1877.4</v>
      </c>
      <c r="T788" s="3">
        <v>2346.75</v>
      </c>
      <c r="U788" s="3">
        <v>2346.75</v>
      </c>
      <c r="V788" t="s">
        <v>46</v>
      </c>
      <c r="W788" t="s">
        <v>15</v>
      </c>
      <c r="X788">
        <v>15</v>
      </c>
      <c r="Y788">
        <v>18</v>
      </c>
      <c r="Z788" t="s">
        <v>0</v>
      </c>
      <c r="AA788">
        <v>469.34999999999991</v>
      </c>
      <c r="AB788" t="s">
        <v>6717</v>
      </c>
      <c r="AC788" s="4">
        <v>4655951.9999999991</v>
      </c>
      <c r="AD788" s="5" t="s">
        <v>6682</v>
      </c>
      <c r="AE788" s="6">
        <v>0</v>
      </c>
    </row>
    <row r="789" spans="1:31" x14ac:dyDescent="0.25">
      <c r="A789">
        <v>174066</v>
      </c>
      <c r="B789" t="s">
        <v>116</v>
      </c>
      <c r="C789" t="s">
        <v>115</v>
      </c>
      <c r="D789">
        <v>1</v>
      </c>
      <c r="E789" t="s">
        <v>2252</v>
      </c>
      <c r="F789" t="s">
        <v>214</v>
      </c>
      <c r="G789" t="s">
        <v>2251</v>
      </c>
      <c r="H789" t="s">
        <v>2250</v>
      </c>
      <c r="I789" t="s">
        <v>2249</v>
      </c>
      <c r="J789">
        <v>34351</v>
      </c>
      <c r="K789" t="s">
        <v>7</v>
      </c>
      <c r="L789" t="s">
        <v>6</v>
      </c>
      <c r="M789" t="s">
        <v>5</v>
      </c>
      <c r="N789" t="s">
        <v>2248</v>
      </c>
      <c r="O789" t="s">
        <v>0</v>
      </c>
      <c r="P789" s="3">
        <v>1412.31</v>
      </c>
      <c r="Q789" s="3">
        <v>2824.62</v>
      </c>
      <c r="R789" s="3">
        <v>4236.93</v>
      </c>
      <c r="S789" s="3">
        <v>5649.24</v>
      </c>
      <c r="T789" s="3">
        <v>6120</v>
      </c>
      <c r="U789" s="3">
        <v>6120</v>
      </c>
      <c r="V789" t="s">
        <v>46</v>
      </c>
      <c r="W789" t="s">
        <v>29</v>
      </c>
      <c r="X789">
        <v>13</v>
      </c>
      <c r="Y789" t="s">
        <v>237</v>
      </c>
      <c r="Z789">
        <v>0</v>
      </c>
      <c r="AA789">
        <v>470.76000000000022</v>
      </c>
      <c r="AB789" t="s">
        <v>6717</v>
      </c>
      <c r="AC789" s="4">
        <v>16171076.760000007</v>
      </c>
      <c r="AD789" s="5" t="s">
        <v>6682</v>
      </c>
      <c r="AE789" s="6">
        <v>941.54999999999927</v>
      </c>
    </row>
    <row r="790" spans="1:31" x14ac:dyDescent="0.25">
      <c r="A790">
        <v>147916</v>
      </c>
      <c r="B790" t="s">
        <v>59</v>
      </c>
      <c r="D790">
        <v>4</v>
      </c>
      <c r="E790" t="s">
        <v>2863</v>
      </c>
      <c r="F790" t="s">
        <v>2862</v>
      </c>
      <c r="G790" t="s">
        <v>2861</v>
      </c>
      <c r="H790" t="s">
        <v>2860</v>
      </c>
      <c r="I790" t="s">
        <v>2859</v>
      </c>
      <c r="J790">
        <v>8443</v>
      </c>
      <c r="K790" t="s">
        <v>7</v>
      </c>
      <c r="L790" t="s">
        <v>6</v>
      </c>
      <c r="M790" t="s">
        <v>5</v>
      </c>
      <c r="N790" t="s">
        <v>2858</v>
      </c>
      <c r="O790" t="s">
        <v>0</v>
      </c>
      <c r="P790" s="3">
        <v>471</v>
      </c>
      <c r="Q790" s="3">
        <v>942</v>
      </c>
      <c r="R790" s="3">
        <v>1413</v>
      </c>
      <c r="S790" s="3">
        <v>1884</v>
      </c>
      <c r="T790" s="3">
        <v>2355</v>
      </c>
      <c r="U790" s="3">
        <v>2826</v>
      </c>
      <c r="V790" t="s">
        <v>46</v>
      </c>
      <c r="W790" t="s">
        <v>2</v>
      </c>
      <c r="X790" t="s">
        <v>1</v>
      </c>
      <c r="Y790" t="s">
        <v>1</v>
      </c>
      <c r="Z790" t="s">
        <v>0</v>
      </c>
      <c r="AA790">
        <v>471</v>
      </c>
      <c r="AB790" t="s">
        <v>6717</v>
      </c>
      <c r="AC790" s="4">
        <v>3976653</v>
      </c>
      <c r="AD790" s="5" t="s">
        <v>6682</v>
      </c>
      <c r="AE790" s="6">
        <v>0</v>
      </c>
    </row>
    <row r="791" spans="1:31" x14ac:dyDescent="0.25">
      <c r="A791">
        <v>185509</v>
      </c>
      <c r="B791" t="s">
        <v>1866</v>
      </c>
      <c r="D791">
        <v>4</v>
      </c>
      <c r="E791" t="s">
        <v>1900</v>
      </c>
      <c r="F791" t="s">
        <v>1899</v>
      </c>
      <c r="G791" t="s">
        <v>1898</v>
      </c>
      <c r="H791" t="s">
        <v>1897</v>
      </c>
      <c r="I791" t="s">
        <v>1896</v>
      </c>
      <c r="J791">
        <v>7839</v>
      </c>
      <c r="K791" t="s">
        <v>7</v>
      </c>
      <c r="L791" t="s">
        <v>6</v>
      </c>
      <c r="M791" t="s">
        <v>5</v>
      </c>
      <c r="N791" t="s">
        <v>1895</v>
      </c>
      <c r="O791" t="s">
        <v>0</v>
      </c>
      <c r="P791" s="3">
        <v>496</v>
      </c>
      <c r="Q791" s="3">
        <v>967</v>
      </c>
      <c r="R791" s="3">
        <v>1438</v>
      </c>
      <c r="S791" s="3">
        <v>1909</v>
      </c>
      <c r="T791" s="3">
        <v>2380</v>
      </c>
      <c r="U791" s="3">
        <v>2851</v>
      </c>
      <c r="V791" t="s">
        <v>46</v>
      </c>
      <c r="W791" t="s">
        <v>2</v>
      </c>
      <c r="X791" t="s">
        <v>1</v>
      </c>
      <c r="Y791" t="s">
        <v>1</v>
      </c>
      <c r="Z791" t="s">
        <v>0</v>
      </c>
      <c r="AA791">
        <v>471</v>
      </c>
      <c r="AB791" t="s">
        <v>6717</v>
      </c>
      <c r="AC791" s="4">
        <v>3692169</v>
      </c>
      <c r="AD791" s="5" t="s">
        <v>6682</v>
      </c>
      <c r="AE791" s="6">
        <v>6.25</v>
      </c>
    </row>
    <row r="792" spans="1:31" x14ac:dyDescent="0.25">
      <c r="A792">
        <v>218140</v>
      </c>
      <c r="B792" t="s">
        <v>1157</v>
      </c>
      <c r="C792" t="s">
        <v>1156</v>
      </c>
      <c r="D792">
        <v>4</v>
      </c>
      <c r="E792" t="s">
        <v>1189</v>
      </c>
      <c r="F792" t="s">
        <v>1188</v>
      </c>
      <c r="G792" t="s">
        <v>1187</v>
      </c>
      <c r="J792">
        <v>7335</v>
      </c>
      <c r="K792" t="s">
        <v>7</v>
      </c>
      <c r="L792" t="s">
        <v>6</v>
      </c>
      <c r="M792" t="s">
        <v>5</v>
      </c>
      <c r="N792" t="s">
        <v>1186</v>
      </c>
      <c r="O792" t="s">
        <v>0</v>
      </c>
      <c r="P792" s="3">
        <v>562</v>
      </c>
      <c r="Q792" s="3">
        <v>1039</v>
      </c>
      <c r="R792" s="3">
        <v>1541</v>
      </c>
      <c r="S792" s="3">
        <v>2018</v>
      </c>
      <c r="T792" s="3">
        <v>2489</v>
      </c>
      <c r="U792" s="3">
        <v>2489</v>
      </c>
      <c r="V792" t="s">
        <v>46</v>
      </c>
      <c r="W792" t="s">
        <v>29</v>
      </c>
      <c r="X792">
        <v>15</v>
      </c>
      <c r="Y792" t="s">
        <v>1</v>
      </c>
      <c r="Z792" t="s">
        <v>1185</v>
      </c>
      <c r="AA792">
        <v>471</v>
      </c>
      <c r="AB792" t="s">
        <v>6717</v>
      </c>
      <c r="AC792" s="4">
        <v>3454785</v>
      </c>
      <c r="AD792" s="5" t="s">
        <v>6682</v>
      </c>
      <c r="AE792" s="6">
        <v>33.5</v>
      </c>
    </row>
    <row r="793" spans="1:31" x14ac:dyDescent="0.25">
      <c r="A793">
        <v>204440</v>
      </c>
      <c r="B793" t="s">
        <v>1406</v>
      </c>
      <c r="D793">
        <v>4</v>
      </c>
      <c r="E793" t="s">
        <v>1446</v>
      </c>
      <c r="F793" t="s">
        <v>1445</v>
      </c>
      <c r="G793" t="s">
        <v>1444</v>
      </c>
      <c r="H793" t="s">
        <v>1443</v>
      </c>
      <c r="I793" t="s">
        <v>1442</v>
      </c>
      <c r="J793">
        <v>3612</v>
      </c>
      <c r="K793" t="s">
        <v>7</v>
      </c>
      <c r="L793" t="s">
        <v>6</v>
      </c>
      <c r="M793" t="s">
        <v>5</v>
      </c>
      <c r="N793" t="s">
        <v>1441</v>
      </c>
      <c r="O793" t="s">
        <v>0</v>
      </c>
      <c r="P793" s="3">
        <v>471.99</v>
      </c>
      <c r="Q793" s="3">
        <v>943.98</v>
      </c>
      <c r="R793" s="3">
        <v>1415.97</v>
      </c>
      <c r="S793" s="3">
        <v>1887.96</v>
      </c>
      <c r="T793" s="3">
        <v>2359.9499999999998</v>
      </c>
      <c r="U793" s="3">
        <v>2831.94</v>
      </c>
      <c r="V793" t="s">
        <v>30</v>
      </c>
      <c r="W793" t="s">
        <v>2</v>
      </c>
      <c r="X793" t="s">
        <v>39</v>
      </c>
      <c r="Y793" t="s">
        <v>39</v>
      </c>
      <c r="Z793" t="s">
        <v>0</v>
      </c>
      <c r="AA793">
        <v>471.98999999999978</v>
      </c>
      <c r="AB793" t="s">
        <v>6717</v>
      </c>
      <c r="AC793" s="4">
        <v>1704827.8799999992</v>
      </c>
      <c r="AD793" s="5" t="s">
        <v>6682</v>
      </c>
      <c r="AE793" s="6">
        <v>4.5474735088646412E-13</v>
      </c>
    </row>
    <row r="794" spans="1:31" x14ac:dyDescent="0.25">
      <c r="A794">
        <v>127884</v>
      </c>
      <c r="B794" t="s">
        <v>86</v>
      </c>
      <c r="C794" t="s">
        <v>3320</v>
      </c>
      <c r="D794">
        <v>4</v>
      </c>
      <c r="E794" t="s">
        <v>5125</v>
      </c>
      <c r="F794" t="s">
        <v>3325</v>
      </c>
      <c r="G794" t="s">
        <v>5126</v>
      </c>
      <c r="H794" t="s">
        <v>5127</v>
      </c>
      <c r="I794" t="s">
        <v>5128</v>
      </c>
      <c r="J794">
        <v>6203</v>
      </c>
      <c r="K794" t="s">
        <v>7</v>
      </c>
      <c r="L794" t="s">
        <v>6</v>
      </c>
      <c r="M794" t="s">
        <v>5</v>
      </c>
      <c r="N794" t="s">
        <v>5129</v>
      </c>
      <c r="O794" t="s">
        <v>0</v>
      </c>
      <c r="P794" s="3">
        <v>870.27</v>
      </c>
      <c r="Q794" s="3">
        <v>1740.54</v>
      </c>
      <c r="R794" s="3">
        <v>2610.81</v>
      </c>
      <c r="S794" s="3">
        <v>3481.08</v>
      </c>
      <c r="T794" s="3">
        <v>3953.69</v>
      </c>
      <c r="U794" s="3">
        <v>4690.1899999999996</v>
      </c>
      <c r="V794" t="s">
        <v>30</v>
      </c>
      <c r="W794" t="s">
        <v>866</v>
      </c>
      <c r="X794" t="s">
        <v>39</v>
      </c>
      <c r="Y794" t="s">
        <v>39</v>
      </c>
      <c r="Z794" t="s">
        <v>0</v>
      </c>
      <c r="AA794">
        <v>472.61000000000013</v>
      </c>
      <c r="AB794" t="s">
        <v>6717</v>
      </c>
      <c r="AC794" s="4">
        <v>2931599.830000001</v>
      </c>
      <c r="AD794" s="5" t="s">
        <v>6682</v>
      </c>
      <c r="AE794" s="6">
        <v>397.6599999999994</v>
      </c>
    </row>
    <row r="795" spans="1:31" x14ac:dyDescent="0.25">
      <c r="A795">
        <v>232414</v>
      </c>
      <c r="B795" t="s">
        <v>546</v>
      </c>
      <c r="C795" t="s">
        <v>545</v>
      </c>
      <c r="D795">
        <v>4</v>
      </c>
      <c r="E795" t="s">
        <v>6139</v>
      </c>
      <c r="F795" t="s">
        <v>2785</v>
      </c>
      <c r="G795" t="s">
        <v>6140</v>
      </c>
      <c r="H795" t="s">
        <v>6141</v>
      </c>
      <c r="I795" t="s">
        <v>6142</v>
      </c>
      <c r="J795">
        <v>11861</v>
      </c>
      <c r="K795" t="s">
        <v>7</v>
      </c>
      <c r="L795" t="s">
        <v>6</v>
      </c>
      <c r="M795" t="s">
        <v>5</v>
      </c>
      <c r="N795" t="s">
        <v>6143</v>
      </c>
      <c r="O795" t="s">
        <v>0</v>
      </c>
      <c r="P795" s="3">
        <v>476.55</v>
      </c>
      <c r="Q795" s="3">
        <v>953.1</v>
      </c>
      <c r="R795" s="3">
        <v>1429.65</v>
      </c>
      <c r="S795" s="3">
        <v>1906.2</v>
      </c>
      <c r="T795" s="3">
        <v>2382.75</v>
      </c>
      <c r="U795" s="3">
        <v>2859.3</v>
      </c>
      <c r="V795" t="s">
        <v>46</v>
      </c>
      <c r="W795" t="s">
        <v>866</v>
      </c>
      <c r="X795" t="s">
        <v>1</v>
      </c>
      <c r="Y795" t="s">
        <v>1</v>
      </c>
      <c r="Z795" t="s">
        <v>0</v>
      </c>
      <c r="AA795">
        <v>476.54999999999995</v>
      </c>
      <c r="AB795" t="s">
        <v>6717</v>
      </c>
      <c r="AC795" s="4">
        <v>5652359.5499999998</v>
      </c>
      <c r="AD795" s="5" t="s">
        <v>6682</v>
      </c>
      <c r="AE795" s="6">
        <v>0</v>
      </c>
    </row>
    <row r="796" spans="1:31" x14ac:dyDescent="0.25">
      <c r="A796">
        <v>184481</v>
      </c>
      <c r="B796" t="s">
        <v>1866</v>
      </c>
      <c r="D796">
        <v>4</v>
      </c>
      <c r="E796" t="s">
        <v>1929</v>
      </c>
      <c r="F796" t="s">
        <v>1490</v>
      </c>
      <c r="G796" t="s">
        <v>1928</v>
      </c>
      <c r="H796" t="s">
        <v>1927</v>
      </c>
      <c r="I796" t="s">
        <v>1926</v>
      </c>
      <c r="J796">
        <v>11468</v>
      </c>
      <c r="K796" t="s">
        <v>7</v>
      </c>
      <c r="L796" t="s">
        <v>6</v>
      </c>
      <c r="M796" t="s">
        <v>5</v>
      </c>
      <c r="N796" t="s">
        <v>1925</v>
      </c>
      <c r="O796" t="s">
        <v>0</v>
      </c>
      <c r="P796" s="3">
        <v>478.5</v>
      </c>
      <c r="Q796" s="3">
        <v>957</v>
      </c>
      <c r="R796" s="3">
        <v>1435.5</v>
      </c>
      <c r="S796" s="3">
        <v>1914</v>
      </c>
      <c r="T796" s="3">
        <v>2392.5</v>
      </c>
      <c r="U796" s="3">
        <v>2871</v>
      </c>
      <c r="V796" t="s">
        <v>46</v>
      </c>
      <c r="W796" t="s">
        <v>2</v>
      </c>
      <c r="X796" t="s">
        <v>1</v>
      </c>
      <c r="Y796" t="s">
        <v>1</v>
      </c>
      <c r="Z796" t="s">
        <v>0</v>
      </c>
      <c r="AA796">
        <v>478.5</v>
      </c>
      <c r="AB796" t="s">
        <v>6717</v>
      </c>
      <c r="AC796" s="4">
        <v>5487438</v>
      </c>
      <c r="AD796" s="5" t="s">
        <v>6682</v>
      </c>
      <c r="AE796" s="6">
        <v>0</v>
      </c>
    </row>
    <row r="797" spans="1:31" x14ac:dyDescent="0.25">
      <c r="A797">
        <v>183859</v>
      </c>
      <c r="B797" t="s">
        <v>1866</v>
      </c>
      <c r="D797">
        <v>4</v>
      </c>
      <c r="E797" t="s">
        <v>1955</v>
      </c>
      <c r="F797" t="s">
        <v>1954</v>
      </c>
      <c r="G797" t="s">
        <v>1953</v>
      </c>
      <c r="H797" t="s">
        <v>1952</v>
      </c>
      <c r="I797" t="s">
        <v>1951</v>
      </c>
      <c r="J797">
        <v>14144</v>
      </c>
      <c r="K797" t="s">
        <v>7</v>
      </c>
      <c r="L797" t="s">
        <v>6</v>
      </c>
      <c r="M797" t="s">
        <v>5</v>
      </c>
      <c r="N797" t="s">
        <v>1950</v>
      </c>
      <c r="O797" t="s">
        <v>0</v>
      </c>
      <c r="P797" s="3">
        <v>482.67</v>
      </c>
      <c r="Q797" s="3">
        <v>965.34</v>
      </c>
      <c r="R797" s="3">
        <v>1448.01</v>
      </c>
      <c r="S797" s="3">
        <v>1930.68</v>
      </c>
      <c r="T797" s="3">
        <v>2413.35</v>
      </c>
      <c r="U797" s="3" t="s">
        <v>0</v>
      </c>
      <c r="V797" t="s">
        <v>101</v>
      </c>
      <c r="W797" t="e">
        <v>#VALUE!</v>
      </c>
      <c r="X797" t="s">
        <v>1109</v>
      </c>
      <c r="Y797" t="s">
        <v>1109</v>
      </c>
      <c r="Z797" t="s">
        <v>1949</v>
      </c>
      <c r="AA797">
        <v>482.66999999999985</v>
      </c>
      <c r="AB797" t="s">
        <v>6717</v>
      </c>
      <c r="AC797" s="4">
        <v>6826884.4799999977</v>
      </c>
      <c r="AD797" s="5" t="s">
        <v>6682</v>
      </c>
      <c r="AE797" s="6">
        <v>0</v>
      </c>
    </row>
    <row r="798" spans="1:31" x14ac:dyDescent="0.25">
      <c r="A798">
        <v>446774</v>
      </c>
      <c r="B798" t="s">
        <v>147</v>
      </c>
      <c r="C798" t="s">
        <v>4282</v>
      </c>
      <c r="D798">
        <v>4</v>
      </c>
      <c r="E798" t="s">
        <v>4283</v>
      </c>
      <c r="F798" t="s">
        <v>4284</v>
      </c>
      <c r="G798" t="s">
        <v>4285</v>
      </c>
      <c r="H798" t="s">
        <v>4286</v>
      </c>
      <c r="I798" t="s">
        <v>4287</v>
      </c>
      <c r="J798">
        <v>5528</v>
      </c>
      <c r="K798" t="s">
        <v>7</v>
      </c>
      <c r="L798" t="s">
        <v>6</v>
      </c>
      <c r="M798" t="s">
        <v>5</v>
      </c>
      <c r="N798" t="s">
        <v>4288</v>
      </c>
      <c r="O798" t="s">
        <v>0</v>
      </c>
      <c r="P798" s="3">
        <v>483</v>
      </c>
      <c r="Q798" s="3">
        <v>966</v>
      </c>
      <c r="R798" s="3">
        <v>1449</v>
      </c>
      <c r="S798" s="3">
        <v>1932</v>
      </c>
      <c r="T798" s="3">
        <v>2415</v>
      </c>
      <c r="U798" s="3">
        <v>2898</v>
      </c>
      <c r="V798" t="s">
        <v>30</v>
      </c>
      <c r="W798" t="s">
        <v>866</v>
      </c>
      <c r="X798" t="s">
        <v>39</v>
      </c>
      <c r="Y798" t="s">
        <v>39</v>
      </c>
      <c r="Z798" t="s">
        <v>4289</v>
      </c>
      <c r="AA798">
        <v>483</v>
      </c>
      <c r="AB798" t="s">
        <v>6717</v>
      </c>
      <c r="AC798" s="4">
        <v>2670024</v>
      </c>
      <c r="AD798" s="5" t="s">
        <v>6682</v>
      </c>
      <c r="AE798" s="6">
        <v>0</v>
      </c>
    </row>
    <row r="799" spans="1:31" x14ac:dyDescent="0.25">
      <c r="A799">
        <v>129729</v>
      </c>
      <c r="B799" t="s">
        <v>3290</v>
      </c>
      <c r="C799" t="s">
        <v>3289</v>
      </c>
      <c r="D799">
        <v>4</v>
      </c>
      <c r="E799" t="s">
        <v>5186</v>
      </c>
      <c r="F799" t="s">
        <v>5187</v>
      </c>
      <c r="G799" t="s">
        <v>5188</v>
      </c>
      <c r="H799" t="s">
        <v>5189</v>
      </c>
      <c r="I799" t="s">
        <v>5190</v>
      </c>
      <c r="J799">
        <v>7102</v>
      </c>
      <c r="K799" t="s">
        <v>7</v>
      </c>
      <c r="L799" t="s">
        <v>6</v>
      </c>
      <c r="M799" t="s">
        <v>5</v>
      </c>
      <c r="N799" t="s">
        <v>5191</v>
      </c>
      <c r="O799" t="s">
        <v>0</v>
      </c>
      <c r="P799" s="3">
        <v>633</v>
      </c>
      <c r="Q799" s="3">
        <v>1116</v>
      </c>
      <c r="R799" s="3">
        <v>1599</v>
      </c>
      <c r="S799" s="3">
        <v>2082</v>
      </c>
      <c r="T799" s="3">
        <v>2565</v>
      </c>
      <c r="U799" s="3">
        <v>3048</v>
      </c>
      <c r="V799" t="s">
        <v>30</v>
      </c>
      <c r="W799" t="s">
        <v>866</v>
      </c>
      <c r="X799" t="s">
        <v>39</v>
      </c>
      <c r="Y799" t="s">
        <v>39</v>
      </c>
      <c r="Z799" t="s">
        <v>5192</v>
      </c>
      <c r="AA799">
        <v>483</v>
      </c>
      <c r="AB799" t="s">
        <v>6717</v>
      </c>
      <c r="AC799" s="4">
        <v>3430266</v>
      </c>
      <c r="AD799" s="5" t="s">
        <v>6682</v>
      </c>
      <c r="AE799" s="6">
        <v>37.5</v>
      </c>
    </row>
    <row r="800" spans="1:31" x14ac:dyDescent="0.25">
      <c r="A800">
        <v>228787</v>
      </c>
      <c r="B800" t="s">
        <v>200</v>
      </c>
      <c r="C800" t="s">
        <v>767</v>
      </c>
      <c r="D800">
        <v>1</v>
      </c>
      <c r="E800" t="s">
        <v>6037</v>
      </c>
      <c r="F800" t="s">
        <v>6038</v>
      </c>
      <c r="G800" t="s">
        <v>6039</v>
      </c>
      <c r="H800" t="s">
        <v>6040</v>
      </c>
      <c r="I800" t="s">
        <v>6041</v>
      </c>
      <c r="J800">
        <v>14300</v>
      </c>
      <c r="K800" t="s">
        <v>7</v>
      </c>
      <c r="L800" t="s">
        <v>6</v>
      </c>
      <c r="M800" t="s">
        <v>5</v>
      </c>
      <c r="N800" t="s">
        <v>6042</v>
      </c>
      <c r="O800" t="s">
        <v>0</v>
      </c>
      <c r="P800" s="3">
        <v>2230</v>
      </c>
      <c r="Q800" s="3">
        <v>3359</v>
      </c>
      <c r="R800" s="3">
        <v>4442</v>
      </c>
      <c r="S800" s="3">
        <v>5596</v>
      </c>
      <c r="T800" s="3">
        <v>6081</v>
      </c>
      <c r="U800" s="3" t="s">
        <v>284</v>
      </c>
      <c r="V800" t="s">
        <v>46</v>
      </c>
      <c r="W800" t="s">
        <v>866</v>
      </c>
      <c r="X800" t="s">
        <v>1</v>
      </c>
      <c r="Y800" t="s">
        <v>1</v>
      </c>
      <c r="Z800" t="s">
        <v>0</v>
      </c>
      <c r="AA800">
        <v>485</v>
      </c>
      <c r="AB800" t="s">
        <v>6717</v>
      </c>
      <c r="AC800" s="4">
        <v>6935500</v>
      </c>
      <c r="AD800" s="5" t="s">
        <v>6682</v>
      </c>
      <c r="AE800" s="6">
        <v>914</v>
      </c>
    </row>
    <row r="801" spans="1:31" x14ac:dyDescent="0.25">
      <c r="A801">
        <v>138789</v>
      </c>
      <c r="B801" t="s">
        <v>14</v>
      </c>
      <c r="C801" t="s">
        <v>71</v>
      </c>
      <c r="D801">
        <v>1</v>
      </c>
      <c r="E801" t="s">
        <v>3088</v>
      </c>
      <c r="F801" t="s">
        <v>3087</v>
      </c>
      <c r="G801" t="s">
        <v>3086</v>
      </c>
      <c r="H801" t="s">
        <v>3085</v>
      </c>
      <c r="I801" t="s">
        <v>3084</v>
      </c>
      <c r="J801">
        <v>6346</v>
      </c>
      <c r="K801" t="s">
        <v>7</v>
      </c>
      <c r="L801" t="s">
        <v>6</v>
      </c>
      <c r="M801" t="s">
        <v>5</v>
      </c>
      <c r="N801" t="s">
        <v>3083</v>
      </c>
      <c r="O801" t="s">
        <v>0</v>
      </c>
      <c r="P801" s="3">
        <v>1097.79</v>
      </c>
      <c r="Q801" s="3">
        <v>1708.58</v>
      </c>
      <c r="R801" s="3">
        <v>2194.37</v>
      </c>
      <c r="S801" s="3">
        <v>2680.16</v>
      </c>
      <c r="T801" s="3">
        <v>3165.95</v>
      </c>
      <c r="U801" s="3">
        <v>3165.95</v>
      </c>
      <c r="V801" t="s">
        <v>46</v>
      </c>
      <c r="W801" t="s">
        <v>29</v>
      </c>
      <c r="X801">
        <v>15</v>
      </c>
      <c r="Y801" t="s">
        <v>1</v>
      </c>
      <c r="Z801" t="s">
        <v>3082</v>
      </c>
      <c r="AA801">
        <v>485.78999999999996</v>
      </c>
      <c r="AB801" t="s">
        <v>6717</v>
      </c>
      <c r="AC801" s="4">
        <v>3082823.34</v>
      </c>
      <c r="AD801" s="5" t="s">
        <v>6682</v>
      </c>
      <c r="AE801" s="6">
        <v>184.24999999999955</v>
      </c>
    </row>
    <row r="802" spans="1:31" x14ac:dyDescent="0.25">
      <c r="A802">
        <v>139311</v>
      </c>
      <c r="B802" t="s">
        <v>14</v>
      </c>
      <c r="C802" t="s">
        <v>71</v>
      </c>
      <c r="D802">
        <v>1</v>
      </c>
      <c r="E802" t="s">
        <v>3075</v>
      </c>
      <c r="F802" t="s">
        <v>3074</v>
      </c>
      <c r="G802" t="s">
        <v>3073</v>
      </c>
      <c r="H802" t="s">
        <v>3072</v>
      </c>
      <c r="I802" t="s">
        <v>3071</v>
      </c>
      <c r="J802">
        <v>6632</v>
      </c>
      <c r="K802" t="s">
        <v>7</v>
      </c>
      <c r="L802" t="s">
        <v>6</v>
      </c>
      <c r="M802" t="s">
        <v>5</v>
      </c>
      <c r="N802" t="s">
        <v>3070</v>
      </c>
      <c r="O802" t="s">
        <v>3069</v>
      </c>
      <c r="P802" s="3">
        <v>485.79</v>
      </c>
      <c r="Q802" s="3">
        <v>971.58</v>
      </c>
      <c r="R802" s="3">
        <v>1457.37</v>
      </c>
      <c r="S802" s="3">
        <v>1943.16</v>
      </c>
      <c r="T802" s="3">
        <v>2429</v>
      </c>
      <c r="U802" s="3" t="s">
        <v>284</v>
      </c>
      <c r="V802" t="s">
        <v>1493</v>
      </c>
      <c r="W802" t="e">
        <v>#VALUE!</v>
      </c>
      <c r="X802" t="s">
        <v>1109</v>
      </c>
      <c r="Y802" t="s">
        <v>1109</v>
      </c>
      <c r="Z802" t="s">
        <v>3068</v>
      </c>
      <c r="AA802">
        <v>485.83999999999992</v>
      </c>
      <c r="AB802" t="s">
        <v>6717</v>
      </c>
      <c r="AC802" s="4">
        <v>3222090.8799999994</v>
      </c>
      <c r="AD802" s="5" t="s">
        <v>6682</v>
      </c>
      <c r="AE802" s="6">
        <v>0</v>
      </c>
    </row>
    <row r="803" spans="1:31" x14ac:dyDescent="0.25">
      <c r="A803">
        <v>165112</v>
      </c>
      <c r="B803" t="s">
        <v>2406</v>
      </c>
      <c r="C803" t="s">
        <v>2422</v>
      </c>
      <c r="D803">
        <v>4</v>
      </c>
      <c r="E803" t="s">
        <v>6305</v>
      </c>
      <c r="F803" t="s">
        <v>2430</v>
      </c>
      <c r="G803" t="s">
        <v>6306</v>
      </c>
      <c r="H803" t="s">
        <v>6307</v>
      </c>
      <c r="I803" t="s">
        <v>6308</v>
      </c>
      <c r="J803">
        <v>14253</v>
      </c>
      <c r="K803" t="s">
        <v>7</v>
      </c>
      <c r="L803" t="s">
        <v>6</v>
      </c>
      <c r="M803" t="s">
        <v>5</v>
      </c>
      <c r="N803" t="s">
        <v>6309</v>
      </c>
      <c r="O803" t="s">
        <v>0</v>
      </c>
      <c r="P803" s="3">
        <v>486</v>
      </c>
      <c r="Q803" s="3">
        <v>972</v>
      </c>
      <c r="R803" s="3">
        <v>1458</v>
      </c>
      <c r="S803" s="3">
        <v>1944</v>
      </c>
      <c r="T803" s="3">
        <v>2430</v>
      </c>
      <c r="U803" s="3">
        <v>2916</v>
      </c>
      <c r="V803" t="s">
        <v>30</v>
      </c>
      <c r="W803" t="s">
        <v>866</v>
      </c>
      <c r="X803" t="s">
        <v>39</v>
      </c>
      <c r="Y803" t="s">
        <v>39</v>
      </c>
      <c r="Z803" t="s">
        <v>0</v>
      </c>
      <c r="AA803">
        <v>486</v>
      </c>
      <c r="AB803" t="s">
        <v>6717</v>
      </c>
      <c r="AC803" s="4">
        <v>6926958</v>
      </c>
      <c r="AD803" s="5" t="s">
        <v>6682</v>
      </c>
      <c r="AE803" s="6">
        <v>0</v>
      </c>
    </row>
    <row r="804" spans="1:31" x14ac:dyDescent="0.25">
      <c r="A804">
        <v>155061</v>
      </c>
      <c r="B804" t="s">
        <v>2648</v>
      </c>
      <c r="C804" t="s">
        <v>2647</v>
      </c>
      <c r="D804">
        <v>1</v>
      </c>
      <c r="E804" t="s">
        <v>2701</v>
      </c>
      <c r="F804" t="s">
        <v>2700</v>
      </c>
      <c r="G804" t="s">
        <v>2699</v>
      </c>
      <c r="H804" t="s">
        <v>2698</v>
      </c>
      <c r="I804" t="s">
        <v>2697</v>
      </c>
      <c r="J804">
        <v>11643</v>
      </c>
      <c r="K804" t="s">
        <v>7</v>
      </c>
      <c r="L804" t="s">
        <v>6</v>
      </c>
      <c r="M804" t="s">
        <v>5</v>
      </c>
      <c r="N804" t="s">
        <v>2696</v>
      </c>
      <c r="O804" t="s">
        <v>0</v>
      </c>
      <c r="P804" s="3">
        <v>488.37</v>
      </c>
      <c r="Q804" s="3">
        <v>976.74</v>
      </c>
      <c r="R804" s="3">
        <v>1465.11</v>
      </c>
      <c r="S804" s="3">
        <v>1953.48</v>
      </c>
      <c r="T804" s="3">
        <v>2441.85</v>
      </c>
      <c r="U804" s="3">
        <v>2930.22</v>
      </c>
      <c r="V804" t="s">
        <v>46</v>
      </c>
      <c r="W804" t="s">
        <v>2</v>
      </c>
      <c r="X804" t="s">
        <v>1</v>
      </c>
      <c r="Y804" t="s">
        <v>1</v>
      </c>
      <c r="Z804" t="s">
        <v>0</v>
      </c>
      <c r="AA804">
        <v>488.36999999999989</v>
      </c>
      <c r="AB804" t="s">
        <v>6717</v>
      </c>
      <c r="AC804" s="4">
        <v>5686091.9099999983</v>
      </c>
      <c r="AD804" s="5" t="s">
        <v>6682</v>
      </c>
      <c r="AE804" s="6">
        <v>0</v>
      </c>
    </row>
    <row r="805" spans="1:31" x14ac:dyDescent="0.25">
      <c r="A805">
        <v>174473</v>
      </c>
      <c r="B805" t="s">
        <v>116</v>
      </c>
      <c r="C805" t="s">
        <v>246</v>
      </c>
      <c r="D805">
        <v>4</v>
      </c>
      <c r="E805" t="s">
        <v>2215</v>
      </c>
      <c r="F805" t="s">
        <v>2214</v>
      </c>
      <c r="G805" t="s">
        <v>2213</v>
      </c>
      <c r="H805" t="s">
        <v>2212</v>
      </c>
      <c r="I805" t="s">
        <v>2211</v>
      </c>
      <c r="J805">
        <v>3641</v>
      </c>
      <c r="K805" t="s">
        <v>7</v>
      </c>
      <c r="L805" t="s">
        <v>20</v>
      </c>
      <c r="M805" t="s">
        <v>5</v>
      </c>
      <c r="N805" t="s">
        <v>2210</v>
      </c>
      <c r="O805" t="s">
        <v>0</v>
      </c>
      <c r="P805" s="3">
        <v>490.05</v>
      </c>
      <c r="Q805" s="3">
        <v>980.1</v>
      </c>
      <c r="R805" s="3">
        <v>1470.15</v>
      </c>
      <c r="S805" s="3">
        <v>1960.2</v>
      </c>
      <c r="T805" s="3">
        <v>2450.25</v>
      </c>
      <c r="U805" s="3">
        <v>2940.3</v>
      </c>
      <c r="V805" t="s">
        <v>30</v>
      </c>
      <c r="W805" t="s">
        <v>2</v>
      </c>
      <c r="X805" t="s">
        <v>2209</v>
      </c>
      <c r="Y805" t="s">
        <v>2208</v>
      </c>
      <c r="Z805">
        <v>0</v>
      </c>
      <c r="AA805">
        <v>490.04999999999995</v>
      </c>
      <c r="AB805" t="s">
        <v>6717</v>
      </c>
      <c r="AC805" s="4">
        <v>1784272.0499999998</v>
      </c>
      <c r="AD805" s="5" t="s">
        <v>6682</v>
      </c>
      <c r="AE805" s="6">
        <v>0</v>
      </c>
    </row>
    <row r="806" spans="1:31" x14ac:dyDescent="0.25">
      <c r="A806">
        <v>163426</v>
      </c>
      <c r="B806" t="s">
        <v>176</v>
      </c>
      <c r="D806">
        <v>4</v>
      </c>
      <c r="E806" t="s">
        <v>2494</v>
      </c>
      <c r="F806" t="s">
        <v>2493</v>
      </c>
      <c r="G806" t="s">
        <v>2492</v>
      </c>
      <c r="H806" t="s">
        <v>2491</v>
      </c>
      <c r="I806" t="s">
        <v>2490</v>
      </c>
      <c r="J806">
        <v>25517</v>
      </c>
      <c r="K806" t="s">
        <v>7</v>
      </c>
      <c r="L806" t="s">
        <v>6</v>
      </c>
      <c r="M806" t="s">
        <v>5</v>
      </c>
      <c r="N806" t="s">
        <v>2489</v>
      </c>
      <c r="O806" t="s">
        <v>2488</v>
      </c>
      <c r="P806" s="3">
        <v>490.2</v>
      </c>
      <c r="Q806" s="3">
        <v>980.4</v>
      </c>
      <c r="R806" s="3">
        <v>1470.6</v>
      </c>
      <c r="S806" s="3">
        <v>1960.8</v>
      </c>
      <c r="T806" s="3">
        <v>2451</v>
      </c>
      <c r="U806" s="3">
        <v>2941.2</v>
      </c>
      <c r="V806" t="s">
        <v>46</v>
      </c>
      <c r="W806" t="s">
        <v>2</v>
      </c>
      <c r="X806" t="s">
        <v>1</v>
      </c>
      <c r="Y806" t="s">
        <v>1</v>
      </c>
      <c r="Z806" t="s">
        <v>2487</v>
      </c>
      <c r="AA806">
        <v>490.20000000000005</v>
      </c>
      <c r="AB806" t="s">
        <v>6717</v>
      </c>
      <c r="AC806" s="4">
        <v>12508433.4</v>
      </c>
      <c r="AD806" s="5" t="s">
        <v>6682</v>
      </c>
      <c r="AE806" s="6">
        <v>0</v>
      </c>
    </row>
    <row r="807" spans="1:31" x14ac:dyDescent="0.25">
      <c r="A807">
        <v>156392</v>
      </c>
      <c r="B807" t="s">
        <v>2608</v>
      </c>
      <c r="C807" t="s">
        <v>2607</v>
      </c>
      <c r="D807">
        <v>4</v>
      </c>
      <c r="E807" t="s">
        <v>2640</v>
      </c>
      <c r="F807" t="s">
        <v>558</v>
      </c>
      <c r="G807" t="s">
        <v>2639</v>
      </c>
      <c r="H807" t="s">
        <v>2638</v>
      </c>
      <c r="I807" t="s">
        <v>2637</v>
      </c>
      <c r="J807">
        <v>10952</v>
      </c>
      <c r="K807" t="s">
        <v>7</v>
      </c>
      <c r="L807" t="s">
        <v>6</v>
      </c>
      <c r="M807" t="s">
        <v>5</v>
      </c>
      <c r="N807" t="s">
        <v>2636</v>
      </c>
      <c r="O807" t="s">
        <v>0</v>
      </c>
      <c r="P807" s="3">
        <v>492</v>
      </c>
      <c r="Q807" s="3">
        <v>984</v>
      </c>
      <c r="R807" s="3">
        <v>1476</v>
      </c>
      <c r="S807" s="3">
        <v>1968</v>
      </c>
      <c r="T807" s="3">
        <v>2460</v>
      </c>
      <c r="U807" s="3">
        <v>2952</v>
      </c>
      <c r="V807" t="s">
        <v>46</v>
      </c>
      <c r="W807" t="s">
        <v>2</v>
      </c>
      <c r="X807" t="s">
        <v>1</v>
      </c>
      <c r="Y807" t="s">
        <v>1</v>
      </c>
      <c r="Z807" t="s">
        <v>0</v>
      </c>
      <c r="AA807">
        <v>492</v>
      </c>
      <c r="AB807" t="s">
        <v>6717</v>
      </c>
      <c r="AC807" s="4">
        <v>5388384</v>
      </c>
      <c r="AD807" s="5" t="s">
        <v>6682</v>
      </c>
      <c r="AE807" s="6">
        <v>0</v>
      </c>
    </row>
    <row r="808" spans="1:31" x14ac:dyDescent="0.25">
      <c r="A808">
        <v>156648</v>
      </c>
      <c r="B808" t="s">
        <v>2608</v>
      </c>
      <c r="C808" t="s">
        <v>2607</v>
      </c>
      <c r="D808">
        <v>4</v>
      </c>
      <c r="E808" t="s">
        <v>2635</v>
      </c>
      <c r="F808" t="s">
        <v>2634</v>
      </c>
      <c r="G808" t="s">
        <v>2633</v>
      </c>
      <c r="J808">
        <v>7314</v>
      </c>
      <c r="K808" t="s">
        <v>7</v>
      </c>
      <c r="L808" t="s">
        <v>6</v>
      </c>
      <c r="M808" t="s">
        <v>5</v>
      </c>
      <c r="N808" t="s">
        <v>2632</v>
      </c>
      <c r="O808" t="s">
        <v>0</v>
      </c>
      <c r="P808" s="3">
        <v>492</v>
      </c>
      <c r="Q808" s="3">
        <v>984</v>
      </c>
      <c r="R808" s="3">
        <v>1476</v>
      </c>
      <c r="S808" s="3">
        <v>1968</v>
      </c>
      <c r="T808" s="3">
        <v>2460</v>
      </c>
      <c r="U808" s="3">
        <v>2952</v>
      </c>
      <c r="V808" t="s">
        <v>46</v>
      </c>
      <c r="W808" t="s">
        <v>2</v>
      </c>
      <c r="X808" t="s">
        <v>1</v>
      </c>
      <c r="Y808" t="s">
        <v>1</v>
      </c>
      <c r="Z808" t="s">
        <v>0</v>
      </c>
      <c r="AA808">
        <v>492</v>
      </c>
      <c r="AB808" t="s">
        <v>6717</v>
      </c>
      <c r="AC808" s="4">
        <v>3598488</v>
      </c>
      <c r="AD808" s="5" t="s">
        <v>6682</v>
      </c>
      <c r="AE808" s="6">
        <v>0</v>
      </c>
    </row>
    <row r="809" spans="1:31" x14ac:dyDescent="0.25">
      <c r="A809">
        <v>157331</v>
      </c>
      <c r="B809" t="s">
        <v>2608</v>
      </c>
      <c r="C809" t="s">
        <v>2607</v>
      </c>
      <c r="D809">
        <v>4</v>
      </c>
      <c r="E809" t="s">
        <v>2618</v>
      </c>
      <c r="F809" t="s">
        <v>2617</v>
      </c>
      <c r="G809" t="s">
        <v>2616</v>
      </c>
      <c r="J809">
        <v>3478</v>
      </c>
      <c r="K809" t="s">
        <v>7</v>
      </c>
      <c r="L809" t="s">
        <v>6</v>
      </c>
      <c r="M809" t="s">
        <v>5</v>
      </c>
      <c r="N809" t="s">
        <v>2615</v>
      </c>
      <c r="O809" t="s">
        <v>0</v>
      </c>
      <c r="P809" s="3">
        <v>492</v>
      </c>
      <c r="Q809" s="3">
        <v>984</v>
      </c>
      <c r="R809" s="3">
        <v>1476</v>
      </c>
      <c r="S809" s="3">
        <v>1968</v>
      </c>
      <c r="T809" s="3">
        <v>2460</v>
      </c>
      <c r="U809" s="3">
        <v>2952</v>
      </c>
      <c r="V809" t="s">
        <v>30</v>
      </c>
      <c r="W809" t="s">
        <v>2</v>
      </c>
      <c r="X809" t="s">
        <v>39</v>
      </c>
      <c r="Y809" t="s">
        <v>39</v>
      </c>
      <c r="Z809" t="s">
        <v>407</v>
      </c>
      <c r="AA809">
        <v>492</v>
      </c>
      <c r="AB809" t="s">
        <v>6717</v>
      </c>
      <c r="AC809" s="4">
        <v>1711176</v>
      </c>
      <c r="AD809" s="5" t="s">
        <v>6682</v>
      </c>
      <c r="AE809" s="6">
        <v>0</v>
      </c>
    </row>
    <row r="810" spans="1:31" x14ac:dyDescent="0.25">
      <c r="A810">
        <v>157711</v>
      </c>
      <c r="B810" t="s">
        <v>2608</v>
      </c>
      <c r="C810" t="s">
        <v>2607</v>
      </c>
      <c r="D810">
        <v>4</v>
      </c>
      <c r="E810" t="s">
        <v>2606</v>
      </c>
      <c r="F810" t="s">
        <v>2605</v>
      </c>
      <c r="G810" t="s">
        <v>2604</v>
      </c>
      <c r="H810" t="s">
        <v>2603</v>
      </c>
      <c r="I810" t="s">
        <v>2602</v>
      </c>
      <c r="J810">
        <v>6995</v>
      </c>
      <c r="K810" t="s">
        <v>7</v>
      </c>
      <c r="L810" t="s">
        <v>6</v>
      </c>
      <c r="M810" t="s">
        <v>5</v>
      </c>
      <c r="N810" t="s">
        <v>2601</v>
      </c>
      <c r="O810" t="s">
        <v>0</v>
      </c>
      <c r="P810" s="3">
        <v>492</v>
      </c>
      <c r="Q810" s="3">
        <v>984</v>
      </c>
      <c r="R810" s="3">
        <v>1476</v>
      </c>
      <c r="S810" s="3">
        <v>1968</v>
      </c>
      <c r="T810" s="3">
        <v>2460</v>
      </c>
      <c r="U810" s="3">
        <v>2952</v>
      </c>
      <c r="V810" t="s">
        <v>30</v>
      </c>
      <c r="W810" t="s">
        <v>2</v>
      </c>
      <c r="X810" t="s">
        <v>39</v>
      </c>
      <c r="Y810" t="s">
        <v>39</v>
      </c>
      <c r="Z810" t="s">
        <v>407</v>
      </c>
      <c r="AA810">
        <v>492</v>
      </c>
      <c r="AB810" t="s">
        <v>6717</v>
      </c>
      <c r="AC810" s="4">
        <v>3441540</v>
      </c>
      <c r="AD810" s="5" t="s">
        <v>6682</v>
      </c>
      <c r="AE810" s="6">
        <v>0</v>
      </c>
    </row>
    <row r="811" spans="1:31" x14ac:dyDescent="0.25">
      <c r="A811">
        <v>413626</v>
      </c>
      <c r="B811" t="s">
        <v>116</v>
      </c>
      <c r="D811">
        <v>4</v>
      </c>
      <c r="E811" t="s">
        <v>4199</v>
      </c>
      <c r="F811" t="s">
        <v>4200</v>
      </c>
      <c r="G811" t="s">
        <v>4201</v>
      </c>
      <c r="H811" t="s">
        <v>4202</v>
      </c>
      <c r="I811" t="s">
        <v>4203</v>
      </c>
      <c r="J811">
        <v>297</v>
      </c>
      <c r="K811" t="s">
        <v>7</v>
      </c>
      <c r="L811" t="s">
        <v>20</v>
      </c>
      <c r="M811" t="s">
        <v>5</v>
      </c>
      <c r="N811" t="s">
        <v>4204</v>
      </c>
      <c r="O811" t="s">
        <v>0</v>
      </c>
      <c r="P811" s="3">
        <v>542</v>
      </c>
      <c r="Q811" s="3">
        <v>1034</v>
      </c>
      <c r="R811" s="3">
        <v>1526</v>
      </c>
      <c r="S811" s="3">
        <v>2013</v>
      </c>
      <c r="T811" s="3">
        <v>2505</v>
      </c>
      <c r="U811" s="3">
        <v>3002</v>
      </c>
      <c r="V811" t="s">
        <v>30</v>
      </c>
      <c r="W811" t="s">
        <v>866</v>
      </c>
      <c r="X811" t="s">
        <v>39</v>
      </c>
      <c r="Y811" t="s">
        <v>39</v>
      </c>
      <c r="Z811" t="s">
        <v>0</v>
      </c>
      <c r="AA811">
        <v>492</v>
      </c>
      <c r="AB811" t="s">
        <v>6717</v>
      </c>
      <c r="AC811" s="4">
        <v>146124</v>
      </c>
      <c r="AD811" s="5" t="s">
        <v>6682</v>
      </c>
      <c r="AE811" s="6">
        <v>11.25</v>
      </c>
    </row>
    <row r="812" spans="1:31" x14ac:dyDescent="0.25">
      <c r="A812">
        <v>218991</v>
      </c>
      <c r="B812" t="s">
        <v>1157</v>
      </c>
      <c r="C812" t="s">
        <v>1156</v>
      </c>
      <c r="D812">
        <v>4</v>
      </c>
      <c r="E812" t="s">
        <v>1155</v>
      </c>
      <c r="F812" t="s">
        <v>1154</v>
      </c>
      <c r="G812" t="s">
        <v>1153</v>
      </c>
      <c r="H812" t="s">
        <v>1152</v>
      </c>
      <c r="I812" t="s">
        <v>1151</v>
      </c>
      <c r="J812">
        <v>5061</v>
      </c>
      <c r="K812" t="s">
        <v>7</v>
      </c>
      <c r="L812" t="s">
        <v>6</v>
      </c>
      <c r="M812" t="s">
        <v>5</v>
      </c>
      <c r="N812" t="s">
        <v>1150</v>
      </c>
      <c r="O812" t="s">
        <v>0</v>
      </c>
      <c r="P812" s="3">
        <v>495</v>
      </c>
      <c r="Q812" s="3">
        <v>990</v>
      </c>
      <c r="R812" s="3">
        <v>1485</v>
      </c>
      <c r="S812" s="3">
        <v>1980</v>
      </c>
      <c r="T812" s="3">
        <v>2475</v>
      </c>
      <c r="U812" s="3">
        <v>2970</v>
      </c>
      <c r="V812" t="s">
        <v>30</v>
      </c>
      <c r="W812" t="s">
        <v>2</v>
      </c>
      <c r="X812" t="s">
        <v>39</v>
      </c>
      <c r="Y812" t="s">
        <v>39</v>
      </c>
      <c r="Z812" t="s">
        <v>0</v>
      </c>
      <c r="AA812">
        <v>495</v>
      </c>
      <c r="AB812" t="s">
        <v>6717</v>
      </c>
      <c r="AC812" s="4">
        <v>2505195</v>
      </c>
      <c r="AD812" s="5" t="s">
        <v>6682</v>
      </c>
      <c r="AE812" s="6">
        <v>0</v>
      </c>
    </row>
    <row r="813" spans="1:31" x14ac:dyDescent="0.25">
      <c r="A813">
        <v>222831</v>
      </c>
      <c r="B813" t="s">
        <v>200</v>
      </c>
      <c r="C813" t="s">
        <v>1048</v>
      </c>
      <c r="D813">
        <v>1</v>
      </c>
      <c r="E813" t="s">
        <v>1047</v>
      </c>
      <c r="F813" t="s">
        <v>1046</v>
      </c>
      <c r="G813" t="s">
        <v>1045</v>
      </c>
      <c r="H813" t="s">
        <v>1044</v>
      </c>
      <c r="I813" t="s">
        <v>1043</v>
      </c>
      <c r="J813">
        <v>5359</v>
      </c>
      <c r="K813" t="s">
        <v>7</v>
      </c>
      <c r="L813" t="s">
        <v>6</v>
      </c>
      <c r="M813" t="s">
        <v>5</v>
      </c>
      <c r="N813" t="s">
        <v>1042</v>
      </c>
      <c r="O813" t="s">
        <v>0</v>
      </c>
      <c r="P813" s="3">
        <v>1129.3499999999999</v>
      </c>
      <c r="Q813" s="3">
        <v>1884.2</v>
      </c>
      <c r="R813" s="3">
        <v>2828.8</v>
      </c>
      <c r="S813" s="3">
        <v>3523.4</v>
      </c>
      <c r="T813" s="3">
        <v>4019</v>
      </c>
      <c r="U813" s="3">
        <v>4514.6000000000004</v>
      </c>
      <c r="V813" t="s">
        <v>30</v>
      </c>
      <c r="W813" t="s">
        <v>2</v>
      </c>
      <c r="X813" t="s">
        <v>39</v>
      </c>
      <c r="Y813" t="s">
        <v>39</v>
      </c>
      <c r="Z813" t="s">
        <v>1041</v>
      </c>
      <c r="AA813">
        <v>495.59999999999991</v>
      </c>
      <c r="AB813" t="s">
        <v>6717</v>
      </c>
      <c r="AC813" s="4">
        <v>2655920.3999999994</v>
      </c>
      <c r="AD813" s="5" t="s">
        <v>6682</v>
      </c>
      <c r="AE813" s="6">
        <v>385.25</v>
      </c>
    </row>
    <row r="814" spans="1:31" x14ac:dyDescent="0.25">
      <c r="A814">
        <v>172963</v>
      </c>
      <c r="B814" t="s">
        <v>116</v>
      </c>
      <c r="C814" t="s">
        <v>246</v>
      </c>
      <c r="D814">
        <v>4</v>
      </c>
      <c r="E814" t="s">
        <v>2302</v>
      </c>
      <c r="F814" t="s">
        <v>2301</v>
      </c>
      <c r="G814" t="s">
        <v>2300</v>
      </c>
      <c r="H814" t="s">
        <v>2299</v>
      </c>
      <c r="I814" t="s">
        <v>2298</v>
      </c>
      <c r="J814">
        <v>7877</v>
      </c>
      <c r="K814" t="s">
        <v>7</v>
      </c>
      <c r="L814" t="s">
        <v>20</v>
      </c>
      <c r="M814" t="s">
        <v>5</v>
      </c>
      <c r="N814" t="s">
        <v>2297</v>
      </c>
      <c r="O814" t="s">
        <v>0</v>
      </c>
      <c r="P814" s="3">
        <v>498.18</v>
      </c>
      <c r="Q814" s="3">
        <v>996.36</v>
      </c>
      <c r="R814" s="3">
        <v>1494.54</v>
      </c>
      <c r="S814" s="3">
        <v>1992.72</v>
      </c>
      <c r="T814" s="3">
        <v>2490.9</v>
      </c>
      <c r="U814" s="3">
        <v>2989.08</v>
      </c>
      <c r="V814" t="s">
        <v>2296</v>
      </c>
      <c r="W814" t="s">
        <v>2</v>
      </c>
      <c r="X814" t="s">
        <v>553</v>
      </c>
      <c r="Y814" t="s">
        <v>553</v>
      </c>
      <c r="Z814">
        <v>0</v>
      </c>
      <c r="AA814">
        <v>498.18000000000006</v>
      </c>
      <c r="AB814" t="s">
        <v>6717</v>
      </c>
      <c r="AC814" s="4">
        <v>3924163.8600000003</v>
      </c>
      <c r="AD814" s="5" t="s">
        <v>6682</v>
      </c>
      <c r="AE814" s="6">
        <v>0</v>
      </c>
    </row>
    <row r="815" spans="1:31" x14ac:dyDescent="0.25">
      <c r="A815">
        <v>207069</v>
      </c>
      <c r="B815" t="s">
        <v>1356</v>
      </c>
      <c r="C815" t="s">
        <v>1369</v>
      </c>
      <c r="D815">
        <v>4</v>
      </c>
      <c r="E815" t="s">
        <v>5552</v>
      </c>
      <c r="F815" t="s">
        <v>5553</v>
      </c>
      <c r="G815" t="s">
        <v>5554</v>
      </c>
      <c r="H815" t="s">
        <v>5555</v>
      </c>
      <c r="I815" t="s">
        <v>5556</v>
      </c>
      <c r="J815">
        <v>2661</v>
      </c>
      <c r="K815" t="s">
        <v>7</v>
      </c>
      <c r="L815" t="s">
        <v>6</v>
      </c>
      <c r="M815" t="s">
        <v>5</v>
      </c>
      <c r="N815" t="s">
        <v>5557</v>
      </c>
      <c r="O815" t="s">
        <v>0</v>
      </c>
      <c r="P815" s="3">
        <v>548.1</v>
      </c>
      <c r="Q815" s="3">
        <v>1051.2</v>
      </c>
      <c r="R815" s="3">
        <v>1554.3</v>
      </c>
      <c r="S815" s="3">
        <v>2057.4</v>
      </c>
      <c r="T815" s="3">
        <v>2560.5</v>
      </c>
      <c r="U815" s="3">
        <v>3063.6</v>
      </c>
      <c r="V815" t="s">
        <v>5558</v>
      </c>
      <c r="W815" t="s">
        <v>866</v>
      </c>
      <c r="X815" t="s">
        <v>1</v>
      </c>
      <c r="Y815" t="s">
        <v>1</v>
      </c>
      <c r="Z815" t="s">
        <v>0</v>
      </c>
      <c r="AA815">
        <v>503.09999999999991</v>
      </c>
      <c r="AB815" t="s">
        <v>6717</v>
      </c>
      <c r="AC815" s="4">
        <v>1338749.0999999999</v>
      </c>
      <c r="AD815" s="5" t="s">
        <v>6684</v>
      </c>
      <c r="AE815" s="6">
        <v>11.25</v>
      </c>
    </row>
    <row r="816" spans="1:31" x14ac:dyDescent="0.25">
      <c r="A816">
        <v>174570</v>
      </c>
      <c r="B816" t="s">
        <v>116</v>
      </c>
      <c r="C816" t="s">
        <v>246</v>
      </c>
      <c r="D816">
        <v>4</v>
      </c>
      <c r="E816" t="s">
        <v>6652</v>
      </c>
      <c r="F816" t="s">
        <v>6653</v>
      </c>
      <c r="G816" t="s">
        <v>6654</v>
      </c>
      <c r="H816" t="s">
        <v>6655</v>
      </c>
      <c r="I816" t="s">
        <v>6656</v>
      </c>
      <c r="J816">
        <v>1083</v>
      </c>
      <c r="K816" t="s">
        <v>7</v>
      </c>
      <c r="L816" t="s">
        <v>6</v>
      </c>
      <c r="M816" t="s">
        <v>5</v>
      </c>
      <c r="N816" t="s">
        <v>6657</v>
      </c>
      <c r="O816" t="s">
        <v>0</v>
      </c>
      <c r="P816" s="3">
        <v>503.64</v>
      </c>
      <c r="Q816" s="3">
        <v>1007.28</v>
      </c>
      <c r="R816" s="3">
        <v>1510.92</v>
      </c>
      <c r="S816" s="3">
        <v>2014.56</v>
      </c>
      <c r="T816" s="3">
        <v>2518.1999999999998</v>
      </c>
      <c r="U816" s="3">
        <v>3021.84</v>
      </c>
      <c r="V816" t="s">
        <v>46</v>
      </c>
      <c r="W816" t="s">
        <v>866</v>
      </c>
      <c r="X816" t="s">
        <v>1</v>
      </c>
      <c r="Y816" t="s">
        <v>1</v>
      </c>
      <c r="Z816" t="s">
        <v>0</v>
      </c>
      <c r="AA816">
        <v>503.63999999999987</v>
      </c>
      <c r="AB816" t="s">
        <v>6717</v>
      </c>
      <c r="AC816" s="4">
        <v>545442.11999999988</v>
      </c>
      <c r="AD816" s="5" t="s">
        <v>6684</v>
      </c>
      <c r="AE816" s="6">
        <v>0</v>
      </c>
    </row>
    <row r="817" spans="1:31" x14ac:dyDescent="0.25">
      <c r="A817">
        <v>227377</v>
      </c>
      <c r="B817" t="s">
        <v>200</v>
      </c>
      <c r="C817" t="s">
        <v>767</v>
      </c>
      <c r="D817">
        <v>1</v>
      </c>
      <c r="E817" t="s">
        <v>5978</v>
      </c>
      <c r="F817" t="s">
        <v>5979</v>
      </c>
      <c r="G817" t="s">
        <v>5980</v>
      </c>
      <c r="H817" t="s">
        <v>5981</v>
      </c>
      <c r="I817" t="s">
        <v>5982</v>
      </c>
      <c r="J817">
        <v>10938</v>
      </c>
      <c r="K817" t="s">
        <v>7</v>
      </c>
      <c r="L817" t="s">
        <v>6</v>
      </c>
      <c r="M817" t="s">
        <v>5</v>
      </c>
      <c r="N817" t="s">
        <v>5983</v>
      </c>
      <c r="O817" t="s">
        <v>5984</v>
      </c>
      <c r="P817" s="3">
        <v>772.67</v>
      </c>
      <c r="Q817" s="3">
        <v>1335.14</v>
      </c>
      <c r="R817" s="3">
        <v>1897.61</v>
      </c>
      <c r="S817" s="3">
        <v>2460.08</v>
      </c>
      <c r="T817" s="3">
        <v>2964.31</v>
      </c>
      <c r="U817" s="3">
        <v>3468.54</v>
      </c>
      <c r="V817" t="s">
        <v>30</v>
      </c>
      <c r="W817" t="s">
        <v>866</v>
      </c>
      <c r="X817" t="s">
        <v>39</v>
      </c>
      <c r="Y817" t="s">
        <v>39</v>
      </c>
      <c r="Z817" t="s">
        <v>0</v>
      </c>
      <c r="AA817">
        <v>504.23</v>
      </c>
      <c r="AB817" t="s">
        <v>6717</v>
      </c>
      <c r="AC817" s="4">
        <v>5515267.7400000002</v>
      </c>
      <c r="AD817" s="5" t="s">
        <v>6684</v>
      </c>
      <c r="AE817" s="6">
        <v>110.78999999999996</v>
      </c>
    </row>
    <row r="818" spans="1:31" x14ac:dyDescent="0.25">
      <c r="A818">
        <v>153445</v>
      </c>
      <c r="B818" t="s">
        <v>2720</v>
      </c>
      <c r="D818">
        <v>4</v>
      </c>
      <c r="E818" t="s">
        <v>2755</v>
      </c>
      <c r="F818" t="s">
        <v>2754</v>
      </c>
      <c r="G818" t="s">
        <v>2753</v>
      </c>
      <c r="H818" t="s">
        <v>2752</v>
      </c>
      <c r="I818" t="s">
        <v>2751</v>
      </c>
      <c r="J818">
        <v>5291</v>
      </c>
      <c r="K818" t="s">
        <v>7</v>
      </c>
      <c r="L818" t="s">
        <v>6</v>
      </c>
      <c r="M818" t="s">
        <v>5</v>
      </c>
      <c r="N818" t="s">
        <v>2750</v>
      </c>
      <c r="O818" t="s">
        <v>0</v>
      </c>
      <c r="P818" s="3">
        <v>505.5</v>
      </c>
      <c r="Q818" s="3">
        <v>1011</v>
      </c>
      <c r="R818" s="3">
        <v>1516.5</v>
      </c>
      <c r="S818" s="3">
        <v>2022</v>
      </c>
      <c r="T818" s="3">
        <v>2527.5</v>
      </c>
      <c r="U818" s="3">
        <v>3033</v>
      </c>
      <c r="V818" t="s">
        <v>46</v>
      </c>
      <c r="W818" t="s">
        <v>2</v>
      </c>
      <c r="X818" t="s">
        <v>1</v>
      </c>
      <c r="Y818" t="s">
        <v>1</v>
      </c>
      <c r="Z818" t="s">
        <v>0</v>
      </c>
      <c r="AA818">
        <v>505.5</v>
      </c>
      <c r="AB818" t="s">
        <v>6717</v>
      </c>
      <c r="AC818" s="4">
        <v>2674600.5</v>
      </c>
      <c r="AD818" s="5" t="s">
        <v>6684</v>
      </c>
      <c r="AE818" s="6">
        <v>0</v>
      </c>
    </row>
    <row r="819" spans="1:31" x14ac:dyDescent="0.25">
      <c r="A819">
        <v>218885</v>
      </c>
      <c r="B819" t="s">
        <v>1157</v>
      </c>
      <c r="C819" t="s">
        <v>1156</v>
      </c>
      <c r="D819">
        <v>4</v>
      </c>
      <c r="E819" t="s">
        <v>1171</v>
      </c>
      <c r="F819" t="s">
        <v>1170</v>
      </c>
      <c r="G819" t="s">
        <v>1169</v>
      </c>
      <c r="H819" t="s">
        <v>1168</v>
      </c>
      <c r="I819" t="s">
        <v>1167</v>
      </c>
      <c r="J819">
        <v>6386</v>
      </c>
      <c r="K819" t="s">
        <v>7</v>
      </c>
      <c r="L819" t="s">
        <v>6</v>
      </c>
      <c r="M819" t="s">
        <v>5</v>
      </c>
      <c r="N819" t="s">
        <v>1166</v>
      </c>
      <c r="O819" t="s">
        <v>0</v>
      </c>
      <c r="P819" s="3">
        <v>506.31</v>
      </c>
      <c r="Q819" s="3">
        <v>1012.62</v>
      </c>
      <c r="R819" s="3">
        <v>1518.93</v>
      </c>
      <c r="S819" s="3">
        <v>2025.24</v>
      </c>
      <c r="T819" s="3">
        <v>2531.5500000000002</v>
      </c>
      <c r="U819" s="3">
        <v>3037.86</v>
      </c>
      <c r="V819" t="s">
        <v>46</v>
      </c>
      <c r="W819" t="s">
        <v>2</v>
      </c>
      <c r="X819" t="s">
        <v>1</v>
      </c>
      <c r="Y819" t="s">
        <v>1</v>
      </c>
      <c r="Z819" t="s">
        <v>1165</v>
      </c>
      <c r="AA819">
        <v>506.31000000000017</v>
      </c>
      <c r="AB819" t="s">
        <v>6717</v>
      </c>
      <c r="AC819" s="4">
        <v>3233295.6600000011</v>
      </c>
      <c r="AD819" s="5" t="s">
        <v>6684</v>
      </c>
      <c r="AE819" s="6">
        <v>0</v>
      </c>
    </row>
    <row r="820" spans="1:31" x14ac:dyDescent="0.25">
      <c r="A820">
        <v>218113</v>
      </c>
      <c r="B820" t="s">
        <v>1157</v>
      </c>
      <c r="C820" t="s">
        <v>1156</v>
      </c>
      <c r="D820">
        <v>4</v>
      </c>
      <c r="E820" t="s">
        <v>1195</v>
      </c>
      <c r="F820" t="s">
        <v>1194</v>
      </c>
      <c r="G820" t="s">
        <v>1193</v>
      </c>
      <c r="H820" t="s">
        <v>1192</v>
      </c>
      <c r="I820" t="s">
        <v>1191</v>
      </c>
      <c r="J820">
        <v>12592</v>
      </c>
      <c r="K820" t="s">
        <v>7</v>
      </c>
      <c r="L820" t="s">
        <v>6</v>
      </c>
      <c r="M820" t="s">
        <v>5</v>
      </c>
      <c r="N820" t="s">
        <v>1190</v>
      </c>
      <c r="O820" t="s">
        <v>0</v>
      </c>
      <c r="P820" s="3">
        <v>597</v>
      </c>
      <c r="Q820" s="3">
        <v>1119</v>
      </c>
      <c r="R820" s="3">
        <v>1641</v>
      </c>
      <c r="S820" s="3">
        <v>2163</v>
      </c>
      <c r="T820" s="3">
        <v>2670</v>
      </c>
      <c r="U820" s="3">
        <v>3177</v>
      </c>
      <c r="V820" t="s">
        <v>30</v>
      </c>
      <c r="W820" t="s">
        <v>2</v>
      </c>
      <c r="X820" t="s">
        <v>39</v>
      </c>
      <c r="Y820" t="s">
        <v>39</v>
      </c>
      <c r="Z820" t="s">
        <v>0</v>
      </c>
      <c r="AA820">
        <v>507</v>
      </c>
      <c r="AB820" t="s">
        <v>6717</v>
      </c>
      <c r="AC820" s="4">
        <v>6384144</v>
      </c>
      <c r="AD820" s="5" t="s">
        <v>6684</v>
      </c>
      <c r="AE820" s="6">
        <v>33.75</v>
      </c>
    </row>
    <row r="821" spans="1:31" x14ac:dyDescent="0.25">
      <c r="A821">
        <v>218520</v>
      </c>
      <c r="B821" t="s">
        <v>1157</v>
      </c>
      <c r="C821" t="s">
        <v>1156</v>
      </c>
      <c r="D821">
        <v>4</v>
      </c>
      <c r="E821" t="s">
        <v>1184</v>
      </c>
      <c r="F821" t="s">
        <v>1183</v>
      </c>
      <c r="G821" t="s">
        <v>1182</v>
      </c>
      <c r="H821" t="s">
        <v>1181</v>
      </c>
      <c r="I821" t="s">
        <v>1180</v>
      </c>
      <c r="J821">
        <v>5694</v>
      </c>
      <c r="K821" t="s">
        <v>7</v>
      </c>
      <c r="L821" t="s">
        <v>6</v>
      </c>
      <c r="M821" t="s">
        <v>5</v>
      </c>
      <c r="N821" t="s">
        <v>1179</v>
      </c>
      <c r="O821" t="s">
        <v>0</v>
      </c>
      <c r="P821" s="3">
        <v>508.5</v>
      </c>
      <c r="Q821" s="3">
        <v>1017</v>
      </c>
      <c r="R821" s="3">
        <v>1525.5</v>
      </c>
      <c r="S821" s="3">
        <v>2034</v>
      </c>
      <c r="T821" s="3">
        <v>2542.5</v>
      </c>
      <c r="U821" s="3">
        <v>3051</v>
      </c>
      <c r="V821" t="s">
        <v>46</v>
      </c>
      <c r="W821" t="s">
        <v>2</v>
      </c>
      <c r="X821" t="s">
        <v>1</v>
      </c>
      <c r="Y821" t="s">
        <v>1</v>
      </c>
      <c r="Z821" t="s">
        <v>0</v>
      </c>
      <c r="AA821">
        <v>508.5</v>
      </c>
      <c r="AB821" t="s">
        <v>6717</v>
      </c>
      <c r="AC821" s="4">
        <v>2895399</v>
      </c>
      <c r="AD821" s="5" t="s">
        <v>6684</v>
      </c>
      <c r="AE821" s="6">
        <v>0</v>
      </c>
    </row>
    <row r="822" spans="1:31" x14ac:dyDescent="0.25">
      <c r="A822">
        <v>233949</v>
      </c>
      <c r="B822" t="s">
        <v>546</v>
      </c>
      <c r="C822" t="s">
        <v>545</v>
      </c>
      <c r="D822">
        <v>4</v>
      </c>
      <c r="E822" t="s">
        <v>565</v>
      </c>
      <c r="F822" t="s">
        <v>564</v>
      </c>
      <c r="G822" t="s">
        <v>563</v>
      </c>
      <c r="H822" t="s">
        <v>562</v>
      </c>
      <c r="I822" t="s">
        <v>561</v>
      </c>
      <c r="J822">
        <v>8632</v>
      </c>
      <c r="K822" t="s">
        <v>7</v>
      </c>
      <c r="L822" t="s">
        <v>6</v>
      </c>
      <c r="M822" t="s">
        <v>5</v>
      </c>
      <c r="N822" t="s">
        <v>560</v>
      </c>
      <c r="O822" t="s">
        <v>0</v>
      </c>
      <c r="P822" s="3">
        <v>509.22</v>
      </c>
      <c r="Q822" s="3">
        <v>1018.44</v>
      </c>
      <c r="R822" s="3">
        <v>1527.66</v>
      </c>
      <c r="S822" s="3">
        <v>2036.88</v>
      </c>
      <c r="T822" s="3">
        <v>2546.1</v>
      </c>
      <c r="U822" s="3">
        <v>3055.32</v>
      </c>
      <c r="V822" t="s">
        <v>30</v>
      </c>
      <c r="W822" t="s">
        <v>2</v>
      </c>
      <c r="X822" t="s">
        <v>0</v>
      </c>
      <c r="Y822" t="s">
        <v>0</v>
      </c>
      <c r="Z822">
        <v>0</v>
      </c>
      <c r="AA822">
        <v>509.2199999999998</v>
      </c>
      <c r="AB822" t="s">
        <v>6717</v>
      </c>
      <c r="AC822" s="4">
        <v>4395587.0399999982</v>
      </c>
      <c r="AD822" s="5" t="s">
        <v>6684</v>
      </c>
      <c r="AE822" s="6">
        <v>0</v>
      </c>
    </row>
    <row r="823" spans="1:31" x14ac:dyDescent="0.25">
      <c r="A823">
        <v>173461</v>
      </c>
      <c r="B823" t="s">
        <v>116</v>
      </c>
      <c r="C823" t="s">
        <v>246</v>
      </c>
      <c r="D823">
        <v>4</v>
      </c>
      <c r="E823" t="s">
        <v>2283</v>
      </c>
      <c r="F823" t="s">
        <v>2234</v>
      </c>
      <c r="G823" t="s">
        <v>2282</v>
      </c>
      <c r="H823" t="s">
        <v>2281</v>
      </c>
      <c r="I823" t="s">
        <v>2280</v>
      </c>
      <c r="J823">
        <v>5101</v>
      </c>
      <c r="K823" t="s">
        <v>7</v>
      </c>
      <c r="L823" t="s">
        <v>6</v>
      </c>
      <c r="M823" t="s">
        <v>5</v>
      </c>
      <c r="N823" t="s">
        <v>2279</v>
      </c>
      <c r="O823" t="s">
        <v>0</v>
      </c>
      <c r="P823" s="3">
        <v>510.93</v>
      </c>
      <c r="Q823" s="3">
        <v>1021.86</v>
      </c>
      <c r="R823" s="3">
        <v>1532.79</v>
      </c>
      <c r="S823" s="3">
        <v>2043.72</v>
      </c>
      <c r="T823" s="3">
        <v>2554.65</v>
      </c>
      <c r="U823" s="3">
        <v>3065.58</v>
      </c>
      <c r="V823" t="s">
        <v>46</v>
      </c>
      <c r="W823" t="s">
        <v>2</v>
      </c>
      <c r="X823">
        <v>5</v>
      </c>
      <c r="Y823" t="s">
        <v>237</v>
      </c>
      <c r="Z823">
        <v>0</v>
      </c>
      <c r="AA823">
        <v>510.93000000000006</v>
      </c>
      <c r="AB823" t="s">
        <v>6717</v>
      </c>
      <c r="AC823" s="4">
        <v>2606253.9300000002</v>
      </c>
      <c r="AD823" s="5" t="s">
        <v>6684</v>
      </c>
      <c r="AE823" s="6">
        <v>0</v>
      </c>
    </row>
    <row r="824" spans="1:31" x14ac:dyDescent="0.25">
      <c r="A824">
        <v>165033</v>
      </c>
      <c r="B824" t="s">
        <v>2406</v>
      </c>
      <c r="C824" t="s">
        <v>2422</v>
      </c>
      <c r="D824">
        <v>4</v>
      </c>
      <c r="E824" t="s">
        <v>6294</v>
      </c>
      <c r="F824" t="s">
        <v>6295</v>
      </c>
      <c r="G824" t="s">
        <v>6296</v>
      </c>
      <c r="H824" t="s">
        <v>6297</v>
      </c>
      <c r="I824" t="s">
        <v>6298</v>
      </c>
      <c r="J824">
        <v>9189</v>
      </c>
      <c r="K824" t="s">
        <v>7</v>
      </c>
      <c r="L824" t="s">
        <v>6</v>
      </c>
      <c r="M824" t="s">
        <v>5</v>
      </c>
      <c r="N824" t="s">
        <v>6299</v>
      </c>
      <c r="O824" t="s">
        <v>0</v>
      </c>
      <c r="P824" s="3">
        <v>560</v>
      </c>
      <c r="Q824" s="3">
        <v>1073</v>
      </c>
      <c r="R824" s="3">
        <v>1586</v>
      </c>
      <c r="S824" s="3">
        <v>2099</v>
      </c>
      <c r="T824" s="3">
        <v>2612</v>
      </c>
      <c r="U824" s="3">
        <v>3125</v>
      </c>
      <c r="V824" t="s">
        <v>46</v>
      </c>
      <c r="W824" t="s">
        <v>866</v>
      </c>
      <c r="X824" t="s">
        <v>1</v>
      </c>
      <c r="Y824" t="s">
        <v>1</v>
      </c>
      <c r="Z824" t="s">
        <v>0</v>
      </c>
      <c r="AA824">
        <v>513</v>
      </c>
      <c r="AB824" t="s">
        <v>6717</v>
      </c>
      <c r="AC824" s="4">
        <v>4713957</v>
      </c>
      <c r="AD824" s="5" t="s">
        <v>6684</v>
      </c>
      <c r="AE824" s="6">
        <v>11.75</v>
      </c>
    </row>
    <row r="825" spans="1:31" x14ac:dyDescent="0.25">
      <c r="A825">
        <v>231536</v>
      </c>
      <c r="B825" t="s">
        <v>546</v>
      </c>
      <c r="C825" t="s">
        <v>545</v>
      </c>
      <c r="D825">
        <v>4</v>
      </c>
      <c r="E825" t="s">
        <v>685</v>
      </c>
      <c r="F825" t="s">
        <v>684</v>
      </c>
      <c r="G825" t="s">
        <v>683</v>
      </c>
      <c r="H825" t="s">
        <v>682</v>
      </c>
      <c r="I825" t="s">
        <v>681</v>
      </c>
      <c r="J825">
        <v>4388</v>
      </c>
      <c r="K825" t="s">
        <v>7</v>
      </c>
      <c r="L825" t="s">
        <v>6</v>
      </c>
      <c r="M825" t="s">
        <v>5</v>
      </c>
      <c r="N825" t="s">
        <v>680</v>
      </c>
      <c r="O825" t="s">
        <v>0</v>
      </c>
      <c r="P825" s="3">
        <v>513.15</v>
      </c>
      <c r="Q825" s="3">
        <v>1026.3</v>
      </c>
      <c r="R825" s="3">
        <v>1539.45</v>
      </c>
      <c r="S825" s="3">
        <v>2052.6</v>
      </c>
      <c r="T825" s="3">
        <v>2565.75</v>
      </c>
      <c r="U825" s="3">
        <v>3078.9</v>
      </c>
      <c r="V825" t="s">
        <v>30</v>
      </c>
      <c r="W825" t="s">
        <v>2</v>
      </c>
      <c r="X825" t="s">
        <v>238</v>
      </c>
      <c r="Y825" t="s">
        <v>237</v>
      </c>
      <c r="Z825">
        <v>0</v>
      </c>
      <c r="AA825">
        <v>513.15000000000009</v>
      </c>
      <c r="AB825" t="s">
        <v>6717</v>
      </c>
      <c r="AC825" s="4">
        <v>2251702.2000000002</v>
      </c>
      <c r="AD825" s="5" t="s">
        <v>6684</v>
      </c>
      <c r="AE825" s="6">
        <v>0</v>
      </c>
    </row>
    <row r="826" spans="1:31" x14ac:dyDescent="0.25">
      <c r="A826">
        <v>152637</v>
      </c>
      <c r="B826" t="s">
        <v>2763</v>
      </c>
      <c r="D826">
        <v>1</v>
      </c>
      <c r="E826" t="s">
        <v>5805</v>
      </c>
      <c r="F826" t="s">
        <v>5806</v>
      </c>
      <c r="G826" t="s">
        <v>5807</v>
      </c>
      <c r="H826" t="s">
        <v>5808</v>
      </c>
      <c r="I826" t="s">
        <v>5809</v>
      </c>
      <c r="J826">
        <v>19205</v>
      </c>
      <c r="K826" t="s">
        <v>7</v>
      </c>
      <c r="L826" t="s">
        <v>6</v>
      </c>
      <c r="M826" t="s">
        <v>5</v>
      </c>
      <c r="N826" s="1" t="s">
        <v>6722</v>
      </c>
      <c r="O826" t="s">
        <v>0</v>
      </c>
      <c r="P826" s="3">
        <f>3*(172.72+3.46+3.46)</f>
        <v>538.92000000000007</v>
      </c>
      <c r="Q826" s="3">
        <f>6*(172.72+3.46+3.46)+124</f>
        <v>1201.8400000000001</v>
      </c>
      <c r="R826" s="3">
        <f>9*(172.72+3.46+3.46)+124</f>
        <v>1740.7600000000002</v>
      </c>
      <c r="S826" s="3">
        <f>12*(172.72+3.46+3.46)+124</f>
        <v>2279.6800000000003</v>
      </c>
      <c r="T826" s="3">
        <f>15*(172.72+3.46+3.46)+124</f>
        <v>2818.6000000000004</v>
      </c>
      <c r="U826" s="3">
        <f>18*(172.72+3.46+3.46)+124</f>
        <v>3357.5200000000004</v>
      </c>
      <c r="V826" t="s">
        <v>6721</v>
      </c>
      <c r="W826" t="s">
        <v>866</v>
      </c>
      <c r="X826" t="s">
        <v>1</v>
      </c>
      <c r="Y826" t="s">
        <v>1</v>
      </c>
      <c r="Z826" t="s">
        <v>0</v>
      </c>
      <c r="AA826">
        <v>513.42000000000007</v>
      </c>
      <c r="AB826" t="s">
        <v>6717</v>
      </c>
      <c r="AC826" s="4">
        <v>9860231.1000000015</v>
      </c>
      <c r="AD826" s="5" t="s">
        <v>6684</v>
      </c>
      <c r="AE826" s="6">
        <v>0</v>
      </c>
    </row>
    <row r="827" spans="1:31" x14ac:dyDescent="0.25">
      <c r="A827">
        <v>218894</v>
      </c>
      <c r="B827" t="s">
        <v>1157</v>
      </c>
      <c r="C827" t="s">
        <v>1156</v>
      </c>
      <c r="D827">
        <v>4</v>
      </c>
      <c r="E827" t="s">
        <v>1164</v>
      </c>
      <c r="F827" t="s">
        <v>1163</v>
      </c>
      <c r="G827" t="s">
        <v>1162</v>
      </c>
      <c r="H827" t="s">
        <v>1161</v>
      </c>
      <c r="I827" t="s">
        <v>1160</v>
      </c>
      <c r="J827">
        <v>16136</v>
      </c>
      <c r="K827" t="s">
        <v>7</v>
      </c>
      <c r="L827" t="s">
        <v>6</v>
      </c>
      <c r="M827" t="s">
        <v>5</v>
      </c>
      <c r="N827" t="s">
        <v>1159</v>
      </c>
      <c r="O827" t="s">
        <v>0</v>
      </c>
      <c r="P827" s="3">
        <v>531.28</v>
      </c>
      <c r="Q827" s="3">
        <v>1046.8</v>
      </c>
      <c r="R827" s="3">
        <v>1562.32</v>
      </c>
      <c r="S827" s="3">
        <v>2077.84</v>
      </c>
      <c r="T827" s="3">
        <v>2593.36</v>
      </c>
      <c r="U827" s="3">
        <v>3108.88</v>
      </c>
      <c r="V827" t="s">
        <v>30</v>
      </c>
      <c r="W827" t="s">
        <v>2</v>
      </c>
      <c r="X827" t="s">
        <v>39</v>
      </c>
      <c r="Y827" t="s">
        <v>39</v>
      </c>
      <c r="Z827" t="s">
        <v>1158</v>
      </c>
      <c r="AA827">
        <v>515.52</v>
      </c>
      <c r="AB827" t="s">
        <v>6717</v>
      </c>
      <c r="AC827" s="4">
        <v>8318430.7199999997</v>
      </c>
      <c r="AD827" s="5" t="s">
        <v>6684</v>
      </c>
      <c r="AE827" s="6">
        <v>3.9400000000000546</v>
      </c>
    </row>
    <row r="828" spans="1:31" x14ac:dyDescent="0.25">
      <c r="A828">
        <v>153524</v>
      </c>
      <c r="B828" t="s">
        <v>2720</v>
      </c>
      <c r="D828">
        <v>4</v>
      </c>
      <c r="E828" t="s">
        <v>2749</v>
      </c>
      <c r="F828" t="s">
        <v>2748</v>
      </c>
      <c r="G828" t="s">
        <v>2747</v>
      </c>
      <c r="H828" t="s">
        <v>2746</v>
      </c>
      <c r="I828" t="s">
        <v>2745</v>
      </c>
      <c r="J828">
        <v>5686</v>
      </c>
      <c r="K828" t="s">
        <v>7</v>
      </c>
      <c r="L828" t="s">
        <v>6</v>
      </c>
      <c r="M828" t="s">
        <v>5</v>
      </c>
      <c r="N828" t="s">
        <v>2744</v>
      </c>
      <c r="O828" t="s">
        <v>0</v>
      </c>
      <c r="P828" s="3">
        <v>516</v>
      </c>
      <c r="Q828" s="3">
        <v>1032</v>
      </c>
      <c r="R828" s="3">
        <v>1548</v>
      </c>
      <c r="S828" s="3">
        <v>2064</v>
      </c>
      <c r="T828" s="3">
        <v>2580</v>
      </c>
      <c r="U828" s="3">
        <v>3096</v>
      </c>
      <c r="V828" t="s">
        <v>60</v>
      </c>
      <c r="W828" t="s">
        <v>2</v>
      </c>
      <c r="X828" t="s">
        <v>2743</v>
      </c>
      <c r="Y828" t="s">
        <v>1</v>
      </c>
      <c r="Z828" t="s">
        <v>2742</v>
      </c>
      <c r="AA828">
        <v>516</v>
      </c>
      <c r="AB828" t="s">
        <v>6717</v>
      </c>
      <c r="AC828" s="4">
        <v>2933976</v>
      </c>
      <c r="AD828" s="5" t="s">
        <v>6684</v>
      </c>
      <c r="AE828" s="6">
        <v>0</v>
      </c>
    </row>
    <row r="829" spans="1:31" x14ac:dyDescent="0.25">
      <c r="A829">
        <v>173708</v>
      </c>
      <c r="B829" t="s">
        <v>116</v>
      </c>
      <c r="C829" t="s">
        <v>246</v>
      </c>
      <c r="D829">
        <v>4</v>
      </c>
      <c r="E829" t="s">
        <v>2278</v>
      </c>
      <c r="F829" t="s">
        <v>2277</v>
      </c>
      <c r="G829" t="s">
        <v>2276</v>
      </c>
      <c r="H829" t="s">
        <v>2275</v>
      </c>
      <c r="I829" t="s">
        <v>2274</v>
      </c>
      <c r="J829">
        <v>5985</v>
      </c>
      <c r="K829" t="s">
        <v>7</v>
      </c>
      <c r="L829" t="s">
        <v>20</v>
      </c>
      <c r="M829" t="s">
        <v>5</v>
      </c>
      <c r="N829" t="s">
        <v>2273</v>
      </c>
      <c r="O829" t="s">
        <v>0</v>
      </c>
      <c r="P829" s="3">
        <v>517.14</v>
      </c>
      <c r="Q829" s="3">
        <v>1034.28</v>
      </c>
      <c r="R829" s="3">
        <v>1551.42</v>
      </c>
      <c r="S829" s="3">
        <v>2068.56</v>
      </c>
      <c r="T829" s="3">
        <v>2585.6999999999998</v>
      </c>
      <c r="U829" s="3">
        <v>3102.84</v>
      </c>
      <c r="V829" t="s">
        <v>29</v>
      </c>
      <c r="W829" t="s">
        <v>2</v>
      </c>
      <c r="X829" t="s">
        <v>238</v>
      </c>
      <c r="Y829" t="s">
        <v>237</v>
      </c>
      <c r="Z829">
        <v>0</v>
      </c>
      <c r="AA829">
        <v>517.13999999999987</v>
      </c>
      <c r="AB829" t="s">
        <v>6717</v>
      </c>
      <c r="AC829" s="4">
        <v>3095082.8999999994</v>
      </c>
      <c r="AD829" s="5" t="s">
        <v>6684</v>
      </c>
      <c r="AE829" s="6">
        <v>0</v>
      </c>
    </row>
    <row r="830" spans="1:31" x14ac:dyDescent="0.25">
      <c r="A830">
        <v>380368</v>
      </c>
      <c r="B830" t="s">
        <v>116</v>
      </c>
      <c r="C830" t="s">
        <v>246</v>
      </c>
      <c r="D830">
        <v>4</v>
      </c>
      <c r="E830" t="s">
        <v>245</v>
      </c>
      <c r="F830" t="s">
        <v>244</v>
      </c>
      <c r="G830" t="s">
        <v>243</v>
      </c>
      <c r="H830" t="s">
        <v>242</v>
      </c>
      <c r="I830" t="s">
        <v>241</v>
      </c>
      <c r="J830">
        <v>2215</v>
      </c>
      <c r="K830" t="s">
        <v>7</v>
      </c>
      <c r="L830" t="s">
        <v>20</v>
      </c>
      <c r="M830" t="s">
        <v>5</v>
      </c>
      <c r="N830" t="s">
        <v>240</v>
      </c>
      <c r="O830" t="s">
        <v>239</v>
      </c>
      <c r="P830" s="3">
        <v>520.98</v>
      </c>
      <c r="Q830" s="3">
        <v>1041.96</v>
      </c>
      <c r="R830" s="3">
        <v>1562.94</v>
      </c>
      <c r="S830" s="3">
        <v>2083.92</v>
      </c>
      <c r="T830" s="3">
        <v>2604.9</v>
      </c>
      <c r="U830" s="3">
        <v>3112.38</v>
      </c>
      <c r="V830" t="s">
        <v>30</v>
      </c>
      <c r="W830" t="s">
        <v>2</v>
      </c>
      <c r="X830" t="s">
        <v>238</v>
      </c>
      <c r="Y830" t="s">
        <v>237</v>
      </c>
      <c r="Z830">
        <v>0</v>
      </c>
      <c r="AA830">
        <v>520.98</v>
      </c>
      <c r="AB830" t="s">
        <v>6717</v>
      </c>
      <c r="AC830" s="4">
        <v>1153970.7</v>
      </c>
      <c r="AD830" s="5" t="s">
        <v>6684</v>
      </c>
      <c r="AE830" s="6">
        <v>0</v>
      </c>
    </row>
    <row r="831" spans="1:31" x14ac:dyDescent="0.25">
      <c r="A831">
        <v>241836</v>
      </c>
      <c r="B831" t="s">
        <v>299</v>
      </c>
      <c r="C831" t="s">
        <v>6446</v>
      </c>
      <c r="D831">
        <v>2</v>
      </c>
      <c r="E831" t="s">
        <v>6447</v>
      </c>
      <c r="F831" t="s">
        <v>6448</v>
      </c>
      <c r="G831" t="s">
        <v>6449</v>
      </c>
      <c r="H831" t="s">
        <v>6450</v>
      </c>
      <c r="I831" t="s">
        <v>6451</v>
      </c>
      <c r="J831">
        <v>1068</v>
      </c>
      <c r="K831" t="s">
        <v>7</v>
      </c>
      <c r="L831" t="s">
        <v>20</v>
      </c>
      <c r="M831" t="s">
        <v>5</v>
      </c>
      <c r="N831" t="s">
        <v>6453</v>
      </c>
      <c r="O831" t="s">
        <v>6454</v>
      </c>
      <c r="P831" s="3">
        <v>942</v>
      </c>
      <c r="Q831" s="3">
        <v>1464</v>
      </c>
      <c r="R831" s="3">
        <v>1986</v>
      </c>
      <c r="S831" s="3">
        <v>2508</v>
      </c>
      <c r="T831" s="3">
        <v>3030</v>
      </c>
      <c r="U831" s="3">
        <v>3553</v>
      </c>
      <c r="V831" t="s">
        <v>30</v>
      </c>
      <c r="W831" t="s">
        <v>866</v>
      </c>
      <c r="X831" t="s">
        <v>39</v>
      </c>
      <c r="Y831" t="s">
        <v>39</v>
      </c>
      <c r="Z831" t="s">
        <v>6452</v>
      </c>
      <c r="AA831">
        <v>522</v>
      </c>
      <c r="AB831" t="s">
        <v>6717</v>
      </c>
      <c r="AC831" s="4">
        <v>557496</v>
      </c>
      <c r="AD831" s="5" t="s">
        <v>6684</v>
      </c>
      <c r="AE831" s="6">
        <v>105</v>
      </c>
    </row>
    <row r="832" spans="1:31" x14ac:dyDescent="0.25">
      <c r="A832">
        <v>139931</v>
      </c>
      <c r="B832" t="s">
        <v>14</v>
      </c>
      <c r="C832" t="s">
        <v>71</v>
      </c>
      <c r="D832">
        <v>1</v>
      </c>
      <c r="E832" t="s">
        <v>3031</v>
      </c>
      <c r="F832" t="s">
        <v>3030</v>
      </c>
      <c r="G832" t="s">
        <v>3029</v>
      </c>
      <c r="H832" t="s">
        <v>3028</v>
      </c>
      <c r="I832" t="s">
        <v>3027</v>
      </c>
      <c r="J832">
        <v>18004</v>
      </c>
      <c r="K832" t="s">
        <v>7</v>
      </c>
      <c r="L832" t="s">
        <v>6</v>
      </c>
      <c r="M832" t="s">
        <v>5</v>
      </c>
      <c r="N832" t="s">
        <v>3026</v>
      </c>
      <c r="O832" t="s">
        <v>0</v>
      </c>
      <c r="P832" s="3">
        <v>767.6</v>
      </c>
      <c r="Q832" s="3">
        <v>2091.1999999999998</v>
      </c>
      <c r="R832" s="3">
        <v>2613.8000000000002</v>
      </c>
      <c r="S832" s="3">
        <v>3136.4</v>
      </c>
      <c r="T832" s="3">
        <v>3659</v>
      </c>
      <c r="U832" s="3">
        <v>3659</v>
      </c>
      <c r="V832" t="s">
        <v>46</v>
      </c>
      <c r="W832" t="s">
        <v>29</v>
      </c>
      <c r="X832">
        <v>15</v>
      </c>
      <c r="Y832" t="s">
        <v>1</v>
      </c>
      <c r="Z832" t="s">
        <v>0</v>
      </c>
      <c r="AA832">
        <v>522.59999999999991</v>
      </c>
      <c r="AB832" t="s">
        <v>6717</v>
      </c>
      <c r="AC832" s="4">
        <v>9408890.3999999985</v>
      </c>
      <c r="AD832" s="5" t="s">
        <v>6684</v>
      </c>
      <c r="AE832" s="6">
        <v>261.5</v>
      </c>
    </row>
    <row r="833" spans="1:31" x14ac:dyDescent="0.25">
      <c r="A833">
        <v>141264</v>
      </c>
      <c r="B833" t="s">
        <v>14</v>
      </c>
      <c r="C833" t="s">
        <v>71</v>
      </c>
      <c r="D833">
        <v>1</v>
      </c>
      <c r="E833" t="s">
        <v>3007</v>
      </c>
      <c r="F833" t="s">
        <v>3006</v>
      </c>
      <c r="G833" t="s">
        <v>3005</v>
      </c>
      <c r="H833" t="s">
        <v>3004</v>
      </c>
      <c r="I833" t="s">
        <v>3003</v>
      </c>
      <c r="J833">
        <v>9328</v>
      </c>
      <c r="K833" t="s">
        <v>7</v>
      </c>
      <c r="L833" t="s">
        <v>6</v>
      </c>
      <c r="M833" t="s">
        <v>5</v>
      </c>
      <c r="N833" t="s">
        <v>3002</v>
      </c>
      <c r="O833" t="s">
        <v>0</v>
      </c>
      <c r="P833" s="3">
        <v>1433.1</v>
      </c>
      <c r="Q833" s="3">
        <v>2103.1999999999998</v>
      </c>
      <c r="R833" s="3">
        <v>2625.8</v>
      </c>
      <c r="S833" s="3">
        <v>3148.4</v>
      </c>
      <c r="T833" s="3">
        <v>3671</v>
      </c>
      <c r="U833" s="3">
        <v>4193.6000000000004</v>
      </c>
      <c r="V833" t="s">
        <v>3001</v>
      </c>
      <c r="W833" t="s">
        <v>2</v>
      </c>
      <c r="X833" t="s">
        <v>1</v>
      </c>
      <c r="Y833" t="s">
        <v>1</v>
      </c>
      <c r="Z833" t="s">
        <v>0</v>
      </c>
      <c r="AA833">
        <v>522.59999999999991</v>
      </c>
      <c r="AB833" t="s">
        <v>6717</v>
      </c>
      <c r="AC833" s="4">
        <v>4874812.7999999989</v>
      </c>
      <c r="AD833" s="5" t="s">
        <v>6684</v>
      </c>
      <c r="AE833" s="6">
        <v>264.5</v>
      </c>
    </row>
    <row r="834" spans="1:31" x14ac:dyDescent="0.25">
      <c r="A834">
        <v>139366</v>
      </c>
      <c r="B834" t="s">
        <v>14</v>
      </c>
      <c r="C834" t="s">
        <v>71</v>
      </c>
      <c r="D834">
        <v>1</v>
      </c>
      <c r="E834" t="s">
        <v>5407</v>
      </c>
      <c r="F834" t="s">
        <v>1438</v>
      </c>
      <c r="G834" t="s">
        <v>5408</v>
      </c>
      <c r="H834" t="s">
        <v>5409</v>
      </c>
      <c r="I834" t="s">
        <v>5410</v>
      </c>
      <c r="J834">
        <v>6880</v>
      </c>
      <c r="K834" t="s">
        <v>7</v>
      </c>
      <c r="L834" t="s">
        <v>6</v>
      </c>
      <c r="M834" t="s">
        <v>5</v>
      </c>
      <c r="N834" t="s">
        <v>5411</v>
      </c>
      <c r="O834" t="s">
        <v>0</v>
      </c>
      <c r="P834" s="3">
        <v>1315.1</v>
      </c>
      <c r="Q834" s="3">
        <v>1970.2</v>
      </c>
      <c r="R834" s="3">
        <v>2492.8000000000002</v>
      </c>
      <c r="S834" s="3">
        <v>3015.4</v>
      </c>
      <c r="T834" s="3">
        <v>3538</v>
      </c>
      <c r="U834" s="3">
        <v>3538</v>
      </c>
      <c r="V834" t="s">
        <v>30</v>
      </c>
      <c r="W834" t="s">
        <v>15</v>
      </c>
      <c r="X834">
        <v>15</v>
      </c>
      <c r="Y834" t="s">
        <v>4296</v>
      </c>
      <c r="Z834" t="s">
        <v>0</v>
      </c>
      <c r="AA834">
        <v>522.59999999999991</v>
      </c>
      <c r="AB834" t="s">
        <v>6717</v>
      </c>
      <c r="AC834" s="4">
        <v>3595487.9999999995</v>
      </c>
      <c r="AD834" s="5" t="s">
        <v>6684</v>
      </c>
      <c r="AE834" s="6">
        <v>231.25</v>
      </c>
    </row>
    <row r="835" spans="1:31" x14ac:dyDescent="0.25">
      <c r="A835">
        <v>141334</v>
      </c>
      <c r="B835" t="s">
        <v>14</v>
      </c>
      <c r="C835" t="s">
        <v>71</v>
      </c>
      <c r="D835">
        <v>1</v>
      </c>
      <c r="E835" t="s">
        <v>5443</v>
      </c>
      <c r="F835" t="s">
        <v>5444</v>
      </c>
      <c r="G835" t="s">
        <v>5445</v>
      </c>
      <c r="H835" t="s">
        <v>5446</v>
      </c>
      <c r="I835" t="s">
        <v>5447</v>
      </c>
      <c r="J835">
        <v>10249</v>
      </c>
      <c r="K835" t="s">
        <v>7</v>
      </c>
      <c r="L835" t="s">
        <v>6</v>
      </c>
      <c r="M835" t="s">
        <v>5</v>
      </c>
      <c r="N835" t="s">
        <v>5448</v>
      </c>
      <c r="O835" t="s">
        <v>0</v>
      </c>
      <c r="P835" s="3">
        <v>1076</v>
      </c>
      <c r="Q835" s="3">
        <v>2026.2</v>
      </c>
      <c r="R835" s="3">
        <v>2548.8000000000002</v>
      </c>
      <c r="S835" s="3">
        <v>3071.4</v>
      </c>
      <c r="T835" s="3">
        <v>3594</v>
      </c>
      <c r="U835" s="3">
        <v>4116.6000000000004</v>
      </c>
      <c r="V835" t="s">
        <v>30</v>
      </c>
      <c r="W835" t="s">
        <v>866</v>
      </c>
      <c r="X835" t="s">
        <v>39</v>
      </c>
      <c r="Y835" t="s">
        <v>39</v>
      </c>
      <c r="Z835" t="s">
        <v>0</v>
      </c>
      <c r="AA835">
        <v>522.59999999999991</v>
      </c>
      <c r="AB835" t="s">
        <v>6717</v>
      </c>
      <c r="AC835" s="4">
        <v>5356127.3999999994</v>
      </c>
      <c r="AD835" s="5" t="s">
        <v>6684</v>
      </c>
      <c r="AE835" s="6">
        <v>245.25</v>
      </c>
    </row>
    <row r="836" spans="1:31" x14ac:dyDescent="0.25">
      <c r="A836">
        <v>154572</v>
      </c>
      <c r="B836" t="s">
        <v>2720</v>
      </c>
      <c r="D836">
        <v>4</v>
      </c>
      <c r="E836" t="s">
        <v>2719</v>
      </c>
      <c r="F836" t="s">
        <v>2718</v>
      </c>
      <c r="G836" t="s">
        <v>2717</v>
      </c>
      <c r="H836" t="s">
        <v>2716</v>
      </c>
      <c r="I836" t="s">
        <v>2715</v>
      </c>
      <c r="J836">
        <v>6399</v>
      </c>
      <c r="K836" t="s">
        <v>7</v>
      </c>
      <c r="L836" t="s">
        <v>6</v>
      </c>
      <c r="M836" t="s">
        <v>5</v>
      </c>
      <c r="N836" t="s">
        <v>2714</v>
      </c>
      <c r="O836" t="s">
        <v>0</v>
      </c>
      <c r="P836" s="3">
        <v>525</v>
      </c>
      <c r="Q836" s="3">
        <v>1050</v>
      </c>
      <c r="R836" s="3">
        <v>1575</v>
      </c>
      <c r="S836" s="3">
        <v>2100</v>
      </c>
      <c r="T836" s="3">
        <v>2625</v>
      </c>
      <c r="U836" s="3">
        <v>3150</v>
      </c>
      <c r="V836" t="s">
        <v>30</v>
      </c>
      <c r="W836" t="s">
        <v>2</v>
      </c>
      <c r="X836" t="s">
        <v>39</v>
      </c>
      <c r="Y836" t="s">
        <v>39</v>
      </c>
      <c r="Z836" t="s">
        <v>2713</v>
      </c>
      <c r="AA836">
        <v>525</v>
      </c>
      <c r="AB836" t="s">
        <v>6717</v>
      </c>
      <c r="AC836" s="4">
        <v>3359475</v>
      </c>
      <c r="AD836" s="5" t="s">
        <v>6684</v>
      </c>
      <c r="AE836" s="6">
        <v>0</v>
      </c>
    </row>
    <row r="837" spans="1:31" x14ac:dyDescent="0.25">
      <c r="A837">
        <v>218830</v>
      </c>
      <c r="B837" t="s">
        <v>1157</v>
      </c>
      <c r="C837" t="s">
        <v>1156</v>
      </c>
      <c r="D837">
        <v>4</v>
      </c>
      <c r="E837" t="s">
        <v>1178</v>
      </c>
      <c r="F837" t="s">
        <v>1177</v>
      </c>
      <c r="G837" t="s">
        <v>1176</v>
      </c>
      <c r="H837" t="s">
        <v>1175</v>
      </c>
      <c r="I837" t="s">
        <v>1174</v>
      </c>
      <c r="J837">
        <v>5495</v>
      </c>
      <c r="K837" t="s">
        <v>7</v>
      </c>
      <c r="L837" t="s">
        <v>6</v>
      </c>
      <c r="M837" t="s">
        <v>5</v>
      </c>
      <c r="N837" t="s">
        <v>1173</v>
      </c>
      <c r="O837" t="s">
        <v>0</v>
      </c>
      <c r="P837" s="3">
        <v>600</v>
      </c>
      <c r="Q837" s="3">
        <v>1125</v>
      </c>
      <c r="R837" s="3">
        <v>1650</v>
      </c>
      <c r="S837" s="3">
        <v>2175</v>
      </c>
      <c r="T837" s="3">
        <v>2700</v>
      </c>
      <c r="U837" s="3">
        <v>3225</v>
      </c>
      <c r="V837" t="s">
        <v>46</v>
      </c>
      <c r="W837" t="s">
        <v>2</v>
      </c>
      <c r="X837" t="s">
        <v>1</v>
      </c>
      <c r="Y837" t="s">
        <v>1</v>
      </c>
      <c r="Z837" t="s">
        <v>1172</v>
      </c>
      <c r="AA837">
        <v>525</v>
      </c>
      <c r="AB837" t="s">
        <v>6717</v>
      </c>
      <c r="AC837" s="4">
        <v>2884875</v>
      </c>
      <c r="AD837" s="5" t="s">
        <v>6684</v>
      </c>
      <c r="AE837" s="6">
        <v>18.75</v>
      </c>
    </row>
    <row r="838" spans="1:31" x14ac:dyDescent="0.25">
      <c r="A838">
        <v>173735</v>
      </c>
      <c r="B838" t="s">
        <v>116</v>
      </c>
      <c r="C838" t="s">
        <v>246</v>
      </c>
      <c r="D838">
        <v>4</v>
      </c>
      <c r="E838" t="s">
        <v>2272</v>
      </c>
      <c r="F838" t="s">
        <v>2271</v>
      </c>
      <c r="G838" t="s">
        <v>2270</v>
      </c>
      <c r="H838" t="s">
        <v>2269</v>
      </c>
      <c r="I838" t="s">
        <v>2268</v>
      </c>
      <c r="J838">
        <v>1302</v>
      </c>
      <c r="K838" t="s">
        <v>7</v>
      </c>
      <c r="L838" t="s">
        <v>6</v>
      </c>
      <c r="M838" t="s">
        <v>5</v>
      </c>
      <c r="N838" t="s">
        <v>2267</v>
      </c>
      <c r="O838" t="s">
        <v>2266</v>
      </c>
      <c r="P838" s="3">
        <v>526.16999999999996</v>
      </c>
      <c r="Q838" s="3">
        <v>1052.3399999999999</v>
      </c>
      <c r="R838" s="3">
        <v>1578.51</v>
      </c>
      <c r="S838" s="3">
        <v>2104.6799999999998</v>
      </c>
      <c r="T838" s="3">
        <v>2630.85</v>
      </c>
      <c r="U838" s="3">
        <v>3157.02</v>
      </c>
      <c r="V838" t="s">
        <v>30</v>
      </c>
      <c r="W838" t="s">
        <v>2</v>
      </c>
      <c r="X838" t="s">
        <v>628</v>
      </c>
      <c r="Y838" t="s">
        <v>627</v>
      </c>
      <c r="Z838">
        <v>0</v>
      </c>
      <c r="AA838">
        <v>526.17000000000007</v>
      </c>
      <c r="AB838" t="s">
        <v>6717</v>
      </c>
      <c r="AC838" s="4">
        <v>685073.34000000008</v>
      </c>
      <c r="AD838" s="5" t="s">
        <v>6684</v>
      </c>
      <c r="AE838" s="6">
        <v>0</v>
      </c>
    </row>
    <row r="839" spans="1:31" x14ac:dyDescent="0.25">
      <c r="A839">
        <v>136172</v>
      </c>
      <c r="B839" t="s">
        <v>228</v>
      </c>
      <c r="C839" t="s">
        <v>3107</v>
      </c>
      <c r="D839">
        <v>1</v>
      </c>
      <c r="E839" t="s">
        <v>3172</v>
      </c>
      <c r="F839" t="s">
        <v>3171</v>
      </c>
      <c r="G839" t="s">
        <v>3170</v>
      </c>
      <c r="H839" t="s">
        <v>3169</v>
      </c>
      <c r="I839" t="s">
        <v>3168</v>
      </c>
      <c r="J839">
        <v>14121</v>
      </c>
      <c r="K839" t="s">
        <v>7</v>
      </c>
      <c r="L839" t="s">
        <v>6</v>
      </c>
      <c r="M839" t="s">
        <v>5</v>
      </c>
      <c r="N839" t="s">
        <v>3167</v>
      </c>
      <c r="O839" t="s">
        <v>0</v>
      </c>
      <c r="P839" s="3">
        <v>526.5</v>
      </c>
      <c r="Q839" s="3">
        <v>1053</v>
      </c>
      <c r="R839" s="3">
        <v>1579.5</v>
      </c>
      <c r="S839" s="3">
        <v>2106</v>
      </c>
      <c r="T839" s="3">
        <v>2632.5</v>
      </c>
      <c r="U839" s="3">
        <v>3159</v>
      </c>
      <c r="V839" t="s">
        <v>46</v>
      </c>
      <c r="W839" t="s">
        <v>2</v>
      </c>
      <c r="X839" t="s">
        <v>1</v>
      </c>
      <c r="Y839" t="s">
        <v>1</v>
      </c>
      <c r="Z839" t="s">
        <v>3166</v>
      </c>
      <c r="AA839">
        <v>526.5</v>
      </c>
      <c r="AB839" t="s">
        <v>6717</v>
      </c>
      <c r="AC839" s="4">
        <v>7434706.5</v>
      </c>
      <c r="AD839" s="5" t="s">
        <v>6684</v>
      </c>
      <c r="AE839" s="6">
        <v>0</v>
      </c>
    </row>
    <row r="840" spans="1:31" x14ac:dyDescent="0.25">
      <c r="A840">
        <v>173805</v>
      </c>
      <c r="B840" t="s">
        <v>116</v>
      </c>
      <c r="C840" t="s">
        <v>246</v>
      </c>
      <c r="D840">
        <v>4</v>
      </c>
      <c r="E840" t="s">
        <v>2258</v>
      </c>
      <c r="F840" t="s">
        <v>2257</v>
      </c>
      <c r="G840" t="s">
        <v>2256</v>
      </c>
      <c r="H840" t="s">
        <v>2255</v>
      </c>
      <c r="I840" t="s">
        <v>2254</v>
      </c>
      <c r="J840">
        <v>1222</v>
      </c>
      <c r="K840" t="s">
        <v>7</v>
      </c>
      <c r="L840" t="s">
        <v>6</v>
      </c>
      <c r="M840" t="s">
        <v>5</v>
      </c>
      <c r="N840" t="s">
        <v>2253</v>
      </c>
      <c r="O840" t="s">
        <v>0</v>
      </c>
      <c r="P840" s="3">
        <v>527.66999999999996</v>
      </c>
      <c r="Q840" s="3">
        <v>1055.3399999999999</v>
      </c>
      <c r="R840" s="3">
        <v>1583.01</v>
      </c>
      <c r="S840" s="3">
        <v>2110.6799999999998</v>
      </c>
      <c r="T840" s="3">
        <v>2638.35</v>
      </c>
      <c r="U840" s="3">
        <v>3166.02</v>
      </c>
      <c r="V840" t="s">
        <v>30</v>
      </c>
      <c r="W840" t="s">
        <v>2</v>
      </c>
      <c r="X840" t="s">
        <v>628</v>
      </c>
      <c r="Y840" t="s">
        <v>627</v>
      </c>
      <c r="Z840">
        <v>0</v>
      </c>
      <c r="AA840">
        <v>527.67000000000007</v>
      </c>
      <c r="AB840" t="s">
        <v>6717</v>
      </c>
      <c r="AC840" s="4">
        <v>644812.74000000011</v>
      </c>
      <c r="AD840" s="5" t="s">
        <v>6684</v>
      </c>
      <c r="AE840" s="6">
        <v>0</v>
      </c>
    </row>
    <row r="841" spans="1:31" x14ac:dyDescent="0.25">
      <c r="A841">
        <v>174604</v>
      </c>
      <c r="B841" t="s">
        <v>116</v>
      </c>
      <c r="C841" t="s">
        <v>246</v>
      </c>
      <c r="D841">
        <v>4</v>
      </c>
      <c r="E841" t="s">
        <v>2207</v>
      </c>
      <c r="F841" t="s">
        <v>2206</v>
      </c>
      <c r="G841" t="s">
        <v>2205</v>
      </c>
      <c r="H841" t="s">
        <v>2204</v>
      </c>
      <c r="I841" t="s">
        <v>2203</v>
      </c>
      <c r="J841">
        <v>325</v>
      </c>
      <c r="K841" t="s">
        <v>7</v>
      </c>
      <c r="L841" t="s">
        <v>6</v>
      </c>
      <c r="M841" t="s">
        <v>5</v>
      </c>
      <c r="N841" t="s">
        <v>2202</v>
      </c>
      <c r="O841" t="s">
        <v>0</v>
      </c>
      <c r="P841" s="3">
        <v>527.66999999999996</v>
      </c>
      <c r="Q841" s="3">
        <v>1055.3399999999999</v>
      </c>
      <c r="R841" s="3">
        <v>1583.01</v>
      </c>
      <c r="S841" s="3">
        <v>2110.6799999999998</v>
      </c>
      <c r="T841" s="3">
        <v>2638.35</v>
      </c>
      <c r="U841" s="3">
        <v>3166.02</v>
      </c>
      <c r="V841" t="s">
        <v>29</v>
      </c>
      <c r="W841" t="s">
        <v>2</v>
      </c>
      <c r="X841" t="s">
        <v>238</v>
      </c>
      <c r="Y841" t="s">
        <v>237</v>
      </c>
      <c r="Z841">
        <v>0</v>
      </c>
      <c r="AA841">
        <v>527.67000000000007</v>
      </c>
      <c r="AB841" t="s">
        <v>6717</v>
      </c>
      <c r="AC841" s="4">
        <v>171492.75000000003</v>
      </c>
      <c r="AD841" s="5" t="s">
        <v>6684</v>
      </c>
      <c r="AE841" s="6">
        <v>0</v>
      </c>
    </row>
    <row r="842" spans="1:31" x14ac:dyDescent="0.25">
      <c r="A842">
        <v>175157</v>
      </c>
      <c r="B842" t="s">
        <v>116</v>
      </c>
      <c r="C842" t="s">
        <v>246</v>
      </c>
      <c r="D842">
        <v>4</v>
      </c>
      <c r="E842" t="s">
        <v>2177</v>
      </c>
      <c r="F842" t="s">
        <v>2176</v>
      </c>
      <c r="G842" t="s">
        <v>2175</v>
      </c>
      <c r="H842" t="s">
        <v>2174</v>
      </c>
      <c r="I842" t="s">
        <v>2173</v>
      </c>
      <c r="J842">
        <v>712</v>
      </c>
      <c r="K842" t="s">
        <v>7</v>
      </c>
      <c r="L842" t="s">
        <v>6</v>
      </c>
      <c r="M842" t="s">
        <v>5</v>
      </c>
      <c r="N842" t="s">
        <v>2172</v>
      </c>
      <c r="O842" t="s">
        <v>0</v>
      </c>
      <c r="P842" s="3">
        <v>527.66999999999996</v>
      </c>
      <c r="Q842" s="3">
        <v>1055.3399999999999</v>
      </c>
      <c r="R842" s="3">
        <v>1583.01</v>
      </c>
      <c r="S842" s="3">
        <v>2110.6799999999998</v>
      </c>
      <c r="T842" s="3">
        <v>2638.35</v>
      </c>
      <c r="U842" s="3">
        <v>3166.02</v>
      </c>
      <c r="V842" t="s">
        <v>2171</v>
      </c>
      <c r="W842" t="s">
        <v>2</v>
      </c>
      <c r="X842" t="s">
        <v>628</v>
      </c>
      <c r="Y842" t="s">
        <v>627</v>
      </c>
      <c r="Z842">
        <v>0</v>
      </c>
      <c r="AA842">
        <v>527.67000000000007</v>
      </c>
      <c r="AB842" t="s">
        <v>6717</v>
      </c>
      <c r="AC842" s="4">
        <v>375701.04000000004</v>
      </c>
      <c r="AD842" s="5" t="s">
        <v>6684</v>
      </c>
      <c r="AE842" s="6">
        <v>0</v>
      </c>
    </row>
    <row r="843" spans="1:31" x14ac:dyDescent="0.25">
      <c r="A843">
        <v>173993</v>
      </c>
      <c r="B843" t="s">
        <v>116</v>
      </c>
      <c r="C843" t="s">
        <v>246</v>
      </c>
      <c r="D843">
        <v>4</v>
      </c>
      <c r="E843" t="s">
        <v>6630</v>
      </c>
      <c r="F843" t="s">
        <v>6631</v>
      </c>
      <c r="G843" t="s">
        <v>6632</v>
      </c>
      <c r="H843" t="s">
        <v>6633</v>
      </c>
      <c r="I843" t="s">
        <v>6634</v>
      </c>
      <c r="J843">
        <v>1265</v>
      </c>
      <c r="K843" t="s">
        <v>7</v>
      </c>
      <c r="L843" t="s">
        <v>6</v>
      </c>
      <c r="M843" t="s">
        <v>5</v>
      </c>
      <c r="N843" t="s">
        <v>6635</v>
      </c>
      <c r="O843" t="s">
        <v>0</v>
      </c>
      <c r="P843" s="3">
        <v>528.12</v>
      </c>
      <c r="Q843" s="3">
        <v>1056.24</v>
      </c>
      <c r="R843" s="3">
        <v>1584.36</v>
      </c>
      <c r="S843" s="3">
        <v>2112.48</v>
      </c>
      <c r="T843" s="3">
        <v>2640.6</v>
      </c>
      <c r="U843" s="3">
        <v>14259.24</v>
      </c>
      <c r="V843" t="s">
        <v>46</v>
      </c>
      <c r="W843" t="s">
        <v>866</v>
      </c>
      <c r="X843" t="s">
        <v>1</v>
      </c>
      <c r="Y843" t="s">
        <v>1</v>
      </c>
      <c r="Z843" t="s">
        <v>0</v>
      </c>
      <c r="AA843">
        <v>528.11999999999989</v>
      </c>
      <c r="AB843" t="s">
        <v>6717</v>
      </c>
      <c r="AC843" s="4">
        <v>668071.79999999981</v>
      </c>
      <c r="AD843" s="5" t="s">
        <v>6684</v>
      </c>
      <c r="AE843" s="6">
        <v>0</v>
      </c>
    </row>
    <row r="844" spans="1:31" x14ac:dyDescent="0.25">
      <c r="A844">
        <v>173799</v>
      </c>
      <c r="B844" t="s">
        <v>116</v>
      </c>
      <c r="C844" t="s">
        <v>246</v>
      </c>
      <c r="D844">
        <v>4</v>
      </c>
      <c r="E844" t="s">
        <v>2265</v>
      </c>
      <c r="F844" t="s">
        <v>2264</v>
      </c>
      <c r="G844" t="s">
        <v>2263</v>
      </c>
      <c r="H844" t="s">
        <v>2262</v>
      </c>
      <c r="I844" t="s">
        <v>2261</v>
      </c>
      <c r="J844">
        <v>5958</v>
      </c>
      <c r="K844" t="s">
        <v>7</v>
      </c>
      <c r="L844" t="s">
        <v>20</v>
      </c>
      <c r="M844" t="s">
        <v>5</v>
      </c>
      <c r="N844" t="s">
        <v>2260</v>
      </c>
      <c r="O844" t="s">
        <v>0</v>
      </c>
      <c r="P844" s="3">
        <v>528.54</v>
      </c>
      <c r="Q844" s="3">
        <v>1057.08</v>
      </c>
      <c r="R844" s="3">
        <v>1585.62</v>
      </c>
      <c r="S844" s="3">
        <v>2114.16</v>
      </c>
      <c r="T844" s="3">
        <v>2642.7</v>
      </c>
      <c r="U844" s="3">
        <v>3171.24</v>
      </c>
      <c r="V844" t="s">
        <v>2259</v>
      </c>
      <c r="W844" t="s">
        <v>2</v>
      </c>
      <c r="X844" t="s">
        <v>238</v>
      </c>
      <c r="Y844" t="s">
        <v>237</v>
      </c>
      <c r="Z844">
        <v>0</v>
      </c>
      <c r="AA844">
        <v>528.54</v>
      </c>
      <c r="AB844" t="s">
        <v>6717</v>
      </c>
      <c r="AC844" s="4">
        <v>3149041.32</v>
      </c>
      <c r="AD844" s="5" t="s">
        <v>6684</v>
      </c>
      <c r="AE844" s="6">
        <v>0</v>
      </c>
    </row>
    <row r="845" spans="1:31" x14ac:dyDescent="0.25">
      <c r="A845">
        <v>174756</v>
      </c>
      <c r="B845" t="s">
        <v>116</v>
      </c>
      <c r="C845" t="s">
        <v>246</v>
      </c>
      <c r="D845">
        <v>4</v>
      </c>
      <c r="E845" t="s">
        <v>6658</v>
      </c>
      <c r="F845" t="s">
        <v>6659</v>
      </c>
      <c r="G845" t="s">
        <v>6660</v>
      </c>
      <c r="H845" t="s">
        <v>6661</v>
      </c>
      <c r="I845" t="s">
        <v>6662</v>
      </c>
      <c r="J845">
        <v>4924</v>
      </c>
      <c r="K845" t="s">
        <v>7</v>
      </c>
      <c r="L845" t="s">
        <v>20</v>
      </c>
      <c r="M845" t="s">
        <v>5</v>
      </c>
      <c r="N845" t="s">
        <v>6663</v>
      </c>
      <c r="O845" t="s">
        <v>0</v>
      </c>
      <c r="P845" s="3">
        <v>529.44000000000005</v>
      </c>
      <c r="Q845" s="3">
        <v>1058.8800000000001</v>
      </c>
      <c r="R845" s="3">
        <v>1058.8800000000001</v>
      </c>
      <c r="S845" s="3">
        <v>2117.7600000000002</v>
      </c>
      <c r="T845" s="3">
        <v>2647.2</v>
      </c>
      <c r="U845" s="3" t="s">
        <v>284</v>
      </c>
      <c r="V845" t="s">
        <v>46</v>
      </c>
      <c r="W845" t="s">
        <v>866</v>
      </c>
      <c r="X845" t="s">
        <v>1</v>
      </c>
      <c r="Y845" t="s">
        <v>1</v>
      </c>
      <c r="Z845" t="s">
        <v>0</v>
      </c>
      <c r="AA845">
        <v>529.4399999999996</v>
      </c>
      <c r="AB845" t="s">
        <v>6717</v>
      </c>
      <c r="AC845" s="4">
        <v>2606962.5599999982</v>
      </c>
      <c r="AD845" s="5" t="s">
        <v>6684</v>
      </c>
      <c r="AE845" s="6">
        <v>4.5474735088646412E-13</v>
      </c>
    </row>
    <row r="846" spans="1:31" x14ac:dyDescent="0.25">
      <c r="A846">
        <v>233772</v>
      </c>
      <c r="B846" t="s">
        <v>546</v>
      </c>
      <c r="C846" t="s">
        <v>545</v>
      </c>
      <c r="D846">
        <v>4</v>
      </c>
      <c r="E846" t="s">
        <v>579</v>
      </c>
      <c r="F846" t="s">
        <v>578</v>
      </c>
      <c r="G846" t="s">
        <v>577</v>
      </c>
      <c r="H846" t="s">
        <v>576</v>
      </c>
      <c r="I846" t="s">
        <v>575</v>
      </c>
      <c r="J846">
        <v>27646</v>
      </c>
      <c r="K846" t="s">
        <v>7</v>
      </c>
      <c r="L846" t="s">
        <v>6</v>
      </c>
      <c r="M846" t="s">
        <v>5</v>
      </c>
      <c r="N846" t="s">
        <v>574</v>
      </c>
      <c r="O846" t="s">
        <v>573</v>
      </c>
      <c r="P846" s="3">
        <v>529.79999999999995</v>
      </c>
      <c r="Q846" s="3">
        <v>1059.5999999999999</v>
      </c>
      <c r="R846" s="3">
        <v>1589.4</v>
      </c>
      <c r="S846" s="3">
        <v>2119.1999999999998</v>
      </c>
      <c r="T846" s="3">
        <v>2649</v>
      </c>
      <c r="U846" s="3">
        <v>3093.75</v>
      </c>
      <c r="V846" t="s">
        <v>46</v>
      </c>
      <c r="W846" t="s">
        <v>2</v>
      </c>
      <c r="X846" t="s">
        <v>64</v>
      </c>
      <c r="Y846" t="s">
        <v>64</v>
      </c>
      <c r="Z846">
        <v>0</v>
      </c>
      <c r="AA846">
        <v>529.80000000000018</v>
      </c>
      <c r="AB846" t="s">
        <v>6717</v>
      </c>
      <c r="AC846" s="4">
        <v>14646850.800000004</v>
      </c>
      <c r="AD846" s="5" t="s">
        <v>6684</v>
      </c>
      <c r="AE846" s="6">
        <v>0</v>
      </c>
    </row>
    <row r="847" spans="1:31" x14ac:dyDescent="0.25">
      <c r="A847">
        <v>184995</v>
      </c>
      <c r="B847" t="s">
        <v>1866</v>
      </c>
      <c r="D847">
        <v>4</v>
      </c>
      <c r="E847" t="s">
        <v>1912</v>
      </c>
      <c r="F847" t="s">
        <v>1905</v>
      </c>
      <c r="G847" t="s">
        <v>1911</v>
      </c>
      <c r="H847" t="s">
        <v>1910</v>
      </c>
      <c r="I847" t="s">
        <v>1909</v>
      </c>
      <c r="J847">
        <v>9203</v>
      </c>
      <c r="K847" t="s">
        <v>7</v>
      </c>
      <c r="L847" t="s">
        <v>6</v>
      </c>
      <c r="M847" t="s">
        <v>5</v>
      </c>
      <c r="N847" t="s">
        <v>1908</v>
      </c>
      <c r="O847" t="s">
        <v>1907</v>
      </c>
      <c r="P847" s="3">
        <v>555.25</v>
      </c>
      <c r="Q847" s="3">
        <v>1085.5</v>
      </c>
      <c r="R847" s="3">
        <v>1615.75</v>
      </c>
      <c r="S847" s="3">
        <v>2146</v>
      </c>
      <c r="T847" s="3">
        <v>2676.25</v>
      </c>
      <c r="U847" s="3">
        <v>3206.5</v>
      </c>
      <c r="V847" t="s">
        <v>30</v>
      </c>
      <c r="W847" t="s">
        <v>2</v>
      </c>
      <c r="X847" t="s">
        <v>39</v>
      </c>
      <c r="Y847" t="s">
        <v>39</v>
      </c>
      <c r="Z847" t="s">
        <v>0</v>
      </c>
      <c r="AA847">
        <v>530.25</v>
      </c>
      <c r="AB847" t="s">
        <v>6717</v>
      </c>
      <c r="AC847" s="4">
        <v>4879890.75</v>
      </c>
      <c r="AD847" s="5" t="s">
        <v>6684</v>
      </c>
      <c r="AE847" s="6">
        <v>6.25</v>
      </c>
    </row>
    <row r="848" spans="1:31" x14ac:dyDescent="0.25">
      <c r="A848">
        <v>211307</v>
      </c>
      <c r="B848" t="s">
        <v>54</v>
      </c>
      <c r="D848">
        <v>4</v>
      </c>
      <c r="E848" t="s">
        <v>5653</v>
      </c>
      <c r="F848" t="s">
        <v>5654</v>
      </c>
      <c r="G848" t="s">
        <v>5655</v>
      </c>
      <c r="H848" t="s">
        <v>5656</v>
      </c>
      <c r="I848" t="s">
        <v>5657</v>
      </c>
      <c r="J848">
        <v>8979</v>
      </c>
      <c r="K848" t="s">
        <v>7</v>
      </c>
      <c r="L848" t="s">
        <v>6</v>
      </c>
      <c r="M848" t="s">
        <v>5</v>
      </c>
      <c r="N848" t="s">
        <v>5658</v>
      </c>
      <c r="O848" t="s">
        <v>0</v>
      </c>
      <c r="P848" s="3">
        <v>556</v>
      </c>
      <c r="Q848" s="3">
        <v>1087</v>
      </c>
      <c r="R848" s="3">
        <v>1618</v>
      </c>
      <c r="S848" s="3">
        <v>2149</v>
      </c>
      <c r="T848" s="3">
        <v>2680</v>
      </c>
      <c r="U848" s="3">
        <v>3211</v>
      </c>
      <c r="V848" t="s">
        <v>46</v>
      </c>
      <c r="W848" t="s">
        <v>866</v>
      </c>
      <c r="X848" t="s">
        <v>1</v>
      </c>
      <c r="Y848" t="s">
        <v>1</v>
      </c>
      <c r="Z848" t="s">
        <v>0</v>
      </c>
      <c r="AA848">
        <v>531</v>
      </c>
      <c r="AB848" t="s">
        <v>6717</v>
      </c>
      <c r="AC848" s="4">
        <v>4767849</v>
      </c>
      <c r="AD848" s="5" t="s">
        <v>6684</v>
      </c>
      <c r="AE848" s="6">
        <v>6.25</v>
      </c>
    </row>
    <row r="849" spans="1:31" x14ac:dyDescent="0.25">
      <c r="A849">
        <v>178341</v>
      </c>
      <c r="B849" t="s">
        <v>2044</v>
      </c>
      <c r="D849">
        <v>1</v>
      </c>
      <c r="E849" t="s">
        <v>2111</v>
      </c>
      <c r="F849" t="s">
        <v>2110</v>
      </c>
      <c r="G849" t="s">
        <v>2109</v>
      </c>
      <c r="H849" t="s">
        <v>2108</v>
      </c>
      <c r="I849" t="s">
        <v>2107</v>
      </c>
      <c r="J849">
        <v>5561</v>
      </c>
      <c r="K849" t="s">
        <v>7</v>
      </c>
      <c r="L849" t="s">
        <v>6</v>
      </c>
      <c r="M849" t="s">
        <v>5</v>
      </c>
      <c r="N849" t="s">
        <v>2106</v>
      </c>
      <c r="O849" t="s">
        <v>0</v>
      </c>
      <c r="P849" s="3">
        <v>699.09</v>
      </c>
      <c r="Q849" s="3">
        <v>1230.18</v>
      </c>
      <c r="R849" s="3">
        <v>1836.27</v>
      </c>
      <c r="S849" s="3">
        <v>2407.36</v>
      </c>
      <c r="T849" s="3">
        <v>2938.45</v>
      </c>
      <c r="U849" s="3">
        <v>3469.54</v>
      </c>
      <c r="V849" t="s">
        <v>46</v>
      </c>
      <c r="W849" t="s">
        <v>2</v>
      </c>
      <c r="X849" t="s">
        <v>1</v>
      </c>
      <c r="Y849" t="s">
        <v>1</v>
      </c>
      <c r="Z849" t="s">
        <v>0</v>
      </c>
      <c r="AA849">
        <v>531.08999999999969</v>
      </c>
      <c r="AB849" t="s">
        <v>6717</v>
      </c>
      <c r="AC849" s="4">
        <v>2953391.4899999984</v>
      </c>
      <c r="AD849" s="5" t="s">
        <v>6684</v>
      </c>
      <c r="AE849" s="6">
        <v>70.750000000000455</v>
      </c>
    </row>
    <row r="850" spans="1:31" x14ac:dyDescent="0.25">
      <c r="A850">
        <v>232946</v>
      </c>
      <c r="B850" t="s">
        <v>546</v>
      </c>
      <c r="C850" t="s">
        <v>545</v>
      </c>
      <c r="D850">
        <v>4</v>
      </c>
      <c r="E850" t="s">
        <v>620</v>
      </c>
      <c r="F850" t="s">
        <v>619</v>
      </c>
      <c r="G850" t="s">
        <v>618</v>
      </c>
      <c r="J850">
        <v>51487</v>
      </c>
      <c r="K850" t="s">
        <v>7</v>
      </c>
      <c r="L850" t="s">
        <v>6</v>
      </c>
      <c r="M850" t="s">
        <v>5</v>
      </c>
      <c r="N850" t="s">
        <v>617</v>
      </c>
      <c r="O850" t="s">
        <v>0</v>
      </c>
      <c r="P850" s="3">
        <v>351.75</v>
      </c>
      <c r="Q850" s="3">
        <v>1063.5</v>
      </c>
      <c r="R850" s="3">
        <v>1595.25</v>
      </c>
      <c r="S850" s="3">
        <v>2127</v>
      </c>
      <c r="T850" s="3">
        <v>2658.75</v>
      </c>
      <c r="U850" s="3">
        <v>3190.5</v>
      </c>
      <c r="V850" t="s">
        <v>29</v>
      </c>
      <c r="W850" t="s">
        <v>2</v>
      </c>
      <c r="X850" t="s">
        <v>553</v>
      </c>
      <c r="Y850" t="s">
        <v>553</v>
      </c>
      <c r="Z850">
        <v>0</v>
      </c>
      <c r="AA850">
        <v>531.75</v>
      </c>
      <c r="AB850" t="s">
        <v>6717</v>
      </c>
      <c r="AC850" s="4">
        <v>27378212.25</v>
      </c>
      <c r="AD850" s="5" t="s">
        <v>6684</v>
      </c>
      <c r="AE850" s="6">
        <v>0</v>
      </c>
    </row>
    <row r="851" spans="1:31" x14ac:dyDescent="0.25">
      <c r="A851">
        <v>140164</v>
      </c>
      <c r="B851" t="s">
        <v>14</v>
      </c>
      <c r="D851">
        <v>1</v>
      </c>
      <c r="E851" t="s">
        <v>3018</v>
      </c>
      <c r="F851" t="s">
        <v>3017</v>
      </c>
      <c r="J851">
        <v>23592</v>
      </c>
      <c r="L851" t="s">
        <v>6</v>
      </c>
      <c r="N851" t="s">
        <v>3016</v>
      </c>
      <c r="O851" t="s">
        <v>3015</v>
      </c>
      <c r="P851" s="3">
        <v>1384.99</v>
      </c>
      <c r="Q851" s="3">
        <v>2066.98</v>
      </c>
      <c r="R851" s="3">
        <v>2598.9699999999998</v>
      </c>
      <c r="S851" s="3">
        <v>3130.96</v>
      </c>
      <c r="T851" s="3">
        <v>3663</v>
      </c>
      <c r="U851" s="3" t="s">
        <v>553</v>
      </c>
      <c r="V851" t="s">
        <v>46</v>
      </c>
      <c r="W851" t="e">
        <v>#VALUE!</v>
      </c>
      <c r="X851" t="s">
        <v>1</v>
      </c>
      <c r="Y851" t="s">
        <v>1</v>
      </c>
      <c r="Z851" t="s">
        <v>3014</v>
      </c>
      <c r="AA851">
        <v>532.04</v>
      </c>
      <c r="AB851" t="s">
        <v>6717</v>
      </c>
      <c r="AC851" s="4">
        <v>12551887.68</v>
      </c>
      <c r="AD851" s="5" t="s">
        <v>6684</v>
      </c>
      <c r="AE851" s="6">
        <v>250.70000000000027</v>
      </c>
    </row>
    <row r="852" spans="1:31" x14ac:dyDescent="0.25">
      <c r="A852">
        <v>141097</v>
      </c>
      <c r="B852" t="s">
        <v>14</v>
      </c>
      <c r="D852">
        <v>1</v>
      </c>
      <c r="E852" t="s">
        <v>5437</v>
      </c>
      <c r="F852" t="s">
        <v>3012</v>
      </c>
      <c r="J852">
        <v>5971</v>
      </c>
      <c r="L852" t="s">
        <v>6</v>
      </c>
      <c r="N852" t="s">
        <v>3015</v>
      </c>
      <c r="O852" t="s">
        <v>0</v>
      </c>
      <c r="P852" s="3">
        <v>1384.99</v>
      </c>
      <c r="Q852" s="3">
        <v>2066.98</v>
      </c>
      <c r="R852" s="3">
        <v>2598.9699999999998</v>
      </c>
      <c r="S852" s="3">
        <v>3130.96</v>
      </c>
      <c r="T852" s="3">
        <v>3663</v>
      </c>
      <c r="U852" s="3" t="s">
        <v>284</v>
      </c>
      <c r="V852" t="s">
        <v>46</v>
      </c>
      <c r="W852" t="s">
        <v>866</v>
      </c>
      <c r="X852" t="s">
        <v>1</v>
      </c>
      <c r="Y852" t="s">
        <v>1</v>
      </c>
      <c r="Z852" t="s">
        <v>0</v>
      </c>
      <c r="AA852">
        <v>532.04</v>
      </c>
      <c r="AB852" t="s">
        <v>6717</v>
      </c>
      <c r="AC852" s="4">
        <v>3176810.84</v>
      </c>
      <c r="AD852" s="5" t="s">
        <v>6684</v>
      </c>
      <c r="AE852" s="6">
        <v>250.70000000000027</v>
      </c>
    </row>
    <row r="853" spans="1:31" x14ac:dyDescent="0.25">
      <c r="A853">
        <v>166133</v>
      </c>
      <c r="B853" t="s">
        <v>2406</v>
      </c>
      <c r="C853" t="s">
        <v>2422</v>
      </c>
      <c r="D853">
        <v>4</v>
      </c>
      <c r="E853" t="s">
        <v>6333</v>
      </c>
      <c r="F853" t="s">
        <v>6334</v>
      </c>
      <c r="G853" t="s">
        <v>6335</v>
      </c>
      <c r="H853" t="s">
        <v>6336</v>
      </c>
      <c r="I853" t="s">
        <v>6337</v>
      </c>
      <c r="J853">
        <v>6604</v>
      </c>
      <c r="K853" t="s">
        <v>7</v>
      </c>
      <c r="L853" t="s">
        <v>6</v>
      </c>
      <c r="M853" t="s">
        <v>5</v>
      </c>
      <c r="N853" t="s">
        <v>6338</v>
      </c>
      <c r="O853" t="s">
        <v>0</v>
      </c>
      <c r="P853" s="3">
        <v>649</v>
      </c>
      <c r="Q853" s="3">
        <v>1183</v>
      </c>
      <c r="R853" s="3">
        <v>1717</v>
      </c>
      <c r="S853" s="3">
        <v>2251</v>
      </c>
      <c r="T853" s="3">
        <v>2785</v>
      </c>
      <c r="U853" s="3">
        <v>3319</v>
      </c>
      <c r="V853" t="s">
        <v>30</v>
      </c>
      <c r="W853" t="s">
        <v>866</v>
      </c>
      <c r="X853" t="s">
        <v>39</v>
      </c>
      <c r="Y853" t="s">
        <v>39</v>
      </c>
      <c r="Z853" t="s">
        <v>0</v>
      </c>
      <c r="AA853">
        <v>534</v>
      </c>
      <c r="AB853" t="s">
        <v>6717</v>
      </c>
      <c r="AC853" s="4">
        <v>3526536</v>
      </c>
      <c r="AD853" s="5" t="s">
        <v>6684</v>
      </c>
      <c r="AE853" s="6">
        <v>28.75</v>
      </c>
    </row>
    <row r="854" spans="1:31" x14ac:dyDescent="0.25">
      <c r="A854">
        <v>174136</v>
      </c>
      <c r="B854" t="s">
        <v>116</v>
      </c>
      <c r="C854" t="s">
        <v>246</v>
      </c>
      <c r="D854">
        <v>4</v>
      </c>
      <c r="E854" t="s">
        <v>2240</v>
      </c>
      <c r="F854" t="s">
        <v>214</v>
      </c>
      <c r="G854" t="s">
        <v>2239</v>
      </c>
      <c r="H854" t="s">
        <v>2238</v>
      </c>
      <c r="I854" t="s">
        <v>2237</v>
      </c>
      <c r="J854">
        <v>9237</v>
      </c>
      <c r="K854" t="s">
        <v>7</v>
      </c>
      <c r="L854" t="s">
        <v>20</v>
      </c>
      <c r="M854" t="s">
        <v>5</v>
      </c>
      <c r="N854" t="s">
        <v>2236</v>
      </c>
      <c r="O854" t="s">
        <v>0</v>
      </c>
      <c r="P854" s="3">
        <v>534.9</v>
      </c>
      <c r="Q854" s="3">
        <v>1069.8</v>
      </c>
      <c r="R854" s="3">
        <v>1604.7</v>
      </c>
      <c r="S854" s="3">
        <v>2139.6</v>
      </c>
      <c r="T854" s="3">
        <v>2674.5</v>
      </c>
      <c r="U854" s="3">
        <v>3209.4</v>
      </c>
      <c r="V854" t="s">
        <v>931</v>
      </c>
      <c r="W854" t="s">
        <v>2</v>
      </c>
      <c r="X854" t="s">
        <v>238</v>
      </c>
      <c r="Y854" t="s">
        <v>595</v>
      </c>
      <c r="Z854">
        <v>0</v>
      </c>
      <c r="AA854">
        <v>534.90000000000009</v>
      </c>
      <c r="AB854" t="s">
        <v>6717</v>
      </c>
      <c r="AC854" s="4">
        <v>4940871.3000000007</v>
      </c>
      <c r="AD854" s="5" t="s">
        <v>6684</v>
      </c>
      <c r="AE854" s="6">
        <v>0</v>
      </c>
    </row>
    <row r="855" spans="1:31" x14ac:dyDescent="0.25">
      <c r="A855">
        <v>175236</v>
      </c>
      <c r="B855" t="s">
        <v>116</v>
      </c>
      <c r="C855" t="s">
        <v>246</v>
      </c>
      <c r="D855">
        <v>4</v>
      </c>
      <c r="E855" t="s">
        <v>2170</v>
      </c>
      <c r="F855" t="s">
        <v>2169</v>
      </c>
      <c r="G855" t="s">
        <v>2168</v>
      </c>
      <c r="H855" t="s">
        <v>2167</v>
      </c>
      <c r="I855" t="s">
        <v>2166</v>
      </c>
      <c r="J855">
        <v>3753</v>
      </c>
      <c r="K855" t="s">
        <v>7</v>
      </c>
      <c r="L855" t="s">
        <v>20</v>
      </c>
      <c r="M855" t="s">
        <v>5</v>
      </c>
      <c r="N855" t="s">
        <v>2165</v>
      </c>
      <c r="O855" t="s">
        <v>2164</v>
      </c>
      <c r="P855" s="3">
        <v>537.41999999999996</v>
      </c>
      <c r="Q855" s="3">
        <v>1074.8399999999999</v>
      </c>
      <c r="R855" s="3">
        <v>1612.26</v>
      </c>
      <c r="S855" s="3">
        <v>2149.6799999999998</v>
      </c>
      <c r="T855" s="3">
        <v>2684.85</v>
      </c>
      <c r="U855" s="3">
        <v>3192.42</v>
      </c>
      <c r="V855" t="s">
        <v>30</v>
      </c>
      <c r="W855" t="s">
        <v>2</v>
      </c>
      <c r="X855" t="s">
        <v>628</v>
      </c>
      <c r="Y855" t="s">
        <v>627</v>
      </c>
      <c r="Z855">
        <v>0</v>
      </c>
      <c r="AA855">
        <v>535.17000000000007</v>
      </c>
      <c r="AB855" t="s">
        <v>6717</v>
      </c>
      <c r="AC855" s="4">
        <v>2008493.0100000002</v>
      </c>
      <c r="AD855" s="5" t="s">
        <v>6684</v>
      </c>
      <c r="AE855" s="6">
        <v>2.25</v>
      </c>
    </row>
    <row r="856" spans="1:31" x14ac:dyDescent="0.25">
      <c r="A856">
        <v>482680</v>
      </c>
      <c r="B856" t="s">
        <v>14</v>
      </c>
      <c r="C856" t="s">
        <v>71</v>
      </c>
      <c r="D856">
        <v>1</v>
      </c>
      <c r="E856" t="s">
        <v>4500</v>
      </c>
      <c r="F856" t="s">
        <v>4501</v>
      </c>
      <c r="G856" t="s">
        <v>4502</v>
      </c>
      <c r="H856" t="s">
        <v>4503</v>
      </c>
      <c r="I856" t="s">
        <v>4504</v>
      </c>
      <c r="J856">
        <v>15507</v>
      </c>
      <c r="K856" t="s">
        <v>7</v>
      </c>
      <c r="L856" t="s">
        <v>6</v>
      </c>
      <c r="M856" t="s">
        <v>5</v>
      </c>
      <c r="N856" t="s">
        <v>4505</v>
      </c>
      <c r="O856" t="s">
        <v>0</v>
      </c>
      <c r="P856" s="3">
        <v>1155.7</v>
      </c>
      <c r="Q856" s="3">
        <v>1905.9</v>
      </c>
      <c r="R856" s="3">
        <v>2543.6</v>
      </c>
      <c r="S856" s="3">
        <v>3078.8</v>
      </c>
      <c r="T856" s="3">
        <v>3614</v>
      </c>
      <c r="U856" s="3">
        <v>3614</v>
      </c>
      <c r="V856" t="s">
        <v>46</v>
      </c>
      <c r="W856" t="s">
        <v>15</v>
      </c>
      <c r="X856">
        <v>15</v>
      </c>
      <c r="Y856" t="s">
        <v>1</v>
      </c>
      <c r="Z856" t="s">
        <v>0</v>
      </c>
      <c r="AA856">
        <v>535.19999999999982</v>
      </c>
      <c r="AB856" t="s">
        <v>6717</v>
      </c>
      <c r="AC856" s="4">
        <v>8299346.3999999976</v>
      </c>
      <c r="AD856" s="5" t="s">
        <v>6684</v>
      </c>
      <c r="AE856" s="6">
        <v>234.5</v>
      </c>
    </row>
    <row r="857" spans="1:31" x14ac:dyDescent="0.25">
      <c r="A857">
        <v>172918</v>
      </c>
      <c r="B857" t="s">
        <v>116</v>
      </c>
      <c r="C857" t="s">
        <v>246</v>
      </c>
      <c r="D857">
        <v>4</v>
      </c>
      <c r="E857" t="s">
        <v>6590</v>
      </c>
      <c r="F857" t="s">
        <v>6002</v>
      </c>
      <c r="G857" t="s">
        <v>6591</v>
      </c>
      <c r="H857" t="s">
        <v>6592</v>
      </c>
      <c r="I857" t="s">
        <v>6593</v>
      </c>
      <c r="J857">
        <v>2604</v>
      </c>
      <c r="K857" t="s">
        <v>7</v>
      </c>
      <c r="L857" t="s">
        <v>20</v>
      </c>
      <c r="M857" t="s">
        <v>5</v>
      </c>
      <c r="N857" t="s">
        <v>6594</v>
      </c>
      <c r="O857" t="s">
        <v>0</v>
      </c>
      <c r="P857" s="3">
        <v>535.86</v>
      </c>
      <c r="Q857" s="3">
        <v>1071.72</v>
      </c>
      <c r="R857" s="3">
        <v>1607.58</v>
      </c>
      <c r="S857" s="3">
        <v>2143.44</v>
      </c>
      <c r="T857" s="3">
        <v>2679.3</v>
      </c>
      <c r="U857" s="3">
        <v>3215.16</v>
      </c>
      <c r="V857" t="s">
        <v>30</v>
      </c>
      <c r="W857" t="s">
        <v>866</v>
      </c>
      <c r="X857" t="s">
        <v>39</v>
      </c>
      <c r="Y857" t="s">
        <v>39</v>
      </c>
      <c r="Z857" t="s">
        <v>0</v>
      </c>
      <c r="AA857">
        <v>535.86000000000013</v>
      </c>
      <c r="AB857" t="s">
        <v>6717</v>
      </c>
      <c r="AC857" s="4">
        <v>1395379.4400000004</v>
      </c>
      <c r="AD857" s="5" t="s">
        <v>6684</v>
      </c>
      <c r="AE857" s="6">
        <v>0</v>
      </c>
    </row>
    <row r="858" spans="1:31" x14ac:dyDescent="0.25">
      <c r="A858">
        <v>175315</v>
      </c>
      <c r="B858" t="s">
        <v>116</v>
      </c>
      <c r="C858" t="s">
        <v>246</v>
      </c>
      <c r="D858">
        <v>4</v>
      </c>
      <c r="E858" t="s">
        <v>4326</v>
      </c>
      <c r="F858" t="s">
        <v>4327</v>
      </c>
      <c r="G858" t="s">
        <v>4328</v>
      </c>
      <c r="H858" t="s">
        <v>4329</v>
      </c>
      <c r="I858" t="s">
        <v>4330</v>
      </c>
      <c r="J858">
        <v>9478</v>
      </c>
      <c r="K858" t="s">
        <v>7</v>
      </c>
      <c r="L858" t="s">
        <v>20</v>
      </c>
      <c r="M858" t="s">
        <v>5</v>
      </c>
      <c r="N858" t="s">
        <v>4332</v>
      </c>
      <c r="O858" t="s">
        <v>0</v>
      </c>
      <c r="P858" s="3">
        <v>535.98</v>
      </c>
      <c r="Q858" s="3">
        <v>1071.96</v>
      </c>
      <c r="R858" s="3">
        <v>1607.94</v>
      </c>
      <c r="S858" s="3">
        <v>2143.92</v>
      </c>
      <c r="T858" s="3">
        <v>2679.9</v>
      </c>
      <c r="U858" s="3">
        <v>3215.88</v>
      </c>
      <c r="V858" t="s">
        <v>30</v>
      </c>
      <c r="W858" t="s">
        <v>866</v>
      </c>
      <c r="X858" t="s">
        <v>39</v>
      </c>
      <c r="Y858" t="s">
        <v>39</v>
      </c>
      <c r="Z858" t="s">
        <v>4331</v>
      </c>
      <c r="AA858">
        <v>535.98</v>
      </c>
      <c r="AB858" t="s">
        <v>6717</v>
      </c>
      <c r="AC858" s="4">
        <v>5080018.4400000004</v>
      </c>
      <c r="AD858" s="5" t="s">
        <v>6684</v>
      </c>
      <c r="AE858" s="6">
        <v>0</v>
      </c>
    </row>
    <row r="859" spans="1:31" x14ac:dyDescent="0.25">
      <c r="A859">
        <v>218025</v>
      </c>
      <c r="B859" t="s">
        <v>1157</v>
      </c>
      <c r="C859" t="s">
        <v>1156</v>
      </c>
      <c r="D859">
        <v>4</v>
      </c>
      <c r="E859" t="s">
        <v>1202</v>
      </c>
      <c r="F859" t="s">
        <v>1201</v>
      </c>
      <c r="G859" t="s">
        <v>1200</v>
      </c>
      <c r="H859" t="s">
        <v>1199</v>
      </c>
      <c r="I859" t="s">
        <v>1198</v>
      </c>
      <c r="J859">
        <v>6215</v>
      </c>
      <c r="K859" t="s">
        <v>7</v>
      </c>
      <c r="L859" t="s">
        <v>6</v>
      </c>
      <c r="M859" t="s">
        <v>5</v>
      </c>
      <c r="N859" t="s">
        <v>1197</v>
      </c>
      <c r="O859" t="s">
        <v>0</v>
      </c>
      <c r="P859" s="3">
        <v>581</v>
      </c>
      <c r="Q859" s="3">
        <v>527</v>
      </c>
      <c r="R859" s="3">
        <v>773</v>
      </c>
      <c r="S859" s="3">
        <v>1019</v>
      </c>
      <c r="T859" s="3">
        <v>1555</v>
      </c>
      <c r="U859" s="3">
        <v>2089</v>
      </c>
      <c r="V859" t="s">
        <v>46</v>
      </c>
      <c r="W859" t="s">
        <v>29</v>
      </c>
      <c r="X859" t="s">
        <v>1</v>
      </c>
      <c r="Y859" t="s">
        <v>1</v>
      </c>
      <c r="Z859" t="s">
        <v>1196</v>
      </c>
      <c r="AA859">
        <v>536</v>
      </c>
      <c r="AB859" t="s">
        <v>6717</v>
      </c>
      <c r="AC859" s="4">
        <v>3331240</v>
      </c>
      <c r="AD859" s="5" t="s">
        <v>6684</v>
      </c>
      <c r="AE859" s="6">
        <v>0</v>
      </c>
    </row>
    <row r="860" spans="1:31" x14ac:dyDescent="0.25">
      <c r="A860">
        <v>177977</v>
      </c>
      <c r="B860" t="s">
        <v>2044</v>
      </c>
      <c r="D860">
        <v>4</v>
      </c>
      <c r="E860" t="s">
        <v>4481</v>
      </c>
      <c r="F860" t="s">
        <v>4482</v>
      </c>
      <c r="G860" t="s">
        <v>4483</v>
      </c>
      <c r="H860" t="s">
        <v>4484</v>
      </c>
      <c r="I860" t="s">
        <v>4485</v>
      </c>
      <c r="J860">
        <v>1259</v>
      </c>
      <c r="K860" t="s">
        <v>7</v>
      </c>
      <c r="L860" t="s">
        <v>6</v>
      </c>
      <c r="M860" t="s">
        <v>5</v>
      </c>
      <c r="N860" t="s">
        <v>4486</v>
      </c>
      <c r="O860" t="s">
        <v>0</v>
      </c>
      <c r="P860" s="3">
        <v>536.25</v>
      </c>
      <c r="Q860" s="3">
        <v>1072.5</v>
      </c>
      <c r="R860" s="3">
        <v>1608.75</v>
      </c>
      <c r="S860" s="3">
        <v>2145</v>
      </c>
      <c r="T860" s="3">
        <v>2681.25</v>
      </c>
      <c r="U860" s="3">
        <v>3217.5</v>
      </c>
      <c r="V860" t="s">
        <v>30</v>
      </c>
      <c r="W860" t="s">
        <v>866</v>
      </c>
      <c r="X860" t="s">
        <v>39</v>
      </c>
      <c r="Y860" t="s">
        <v>39</v>
      </c>
      <c r="Z860" t="s">
        <v>0</v>
      </c>
      <c r="AA860">
        <v>536.25</v>
      </c>
      <c r="AB860" t="s">
        <v>6717</v>
      </c>
      <c r="AC860" s="4">
        <v>675138.75</v>
      </c>
      <c r="AD860" s="5" t="s">
        <v>6684</v>
      </c>
      <c r="AE860" s="6">
        <v>0</v>
      </c>
    </row>
    <row r="861" spans="1:31" x14ac:dyDescent="0.25">
      <c r="A861">
        <v>173911</v>
      </c>
      <c r="B861" t="s">
        <v>116</v>
      </c>
      <c r="C861" t="s">
        <v>246</v>
      </c>
      <c r="D861">
        <v>4</v>
      </c>
      <c r="E861" t="s">
        <v>6619</v>
      </c>
      <c r="F861" t="s">
        <v>6620</v>
      </c>
      <c r="G861" t="s">
        <v>6621</v>
      </c>
      <c r="J861">
        <v>3387</v>
      </c>
      <c r="K861" t="s">
        <v>7</v>
      </c>
      <c r="L861" t="s">
        <v>20</v>
      </c>
      <c r="M861" t="s">
        <v>5</v>
      </c>
      <c r="N861" t="s">
        <v>6623</v>
      </c>
      <c r="O861" t="s">
        <v>0</v>
      </c>
      <c r="P861" s="3">
        <v>536.82000000000005</v>
      </c>
      <c r="Q861" s="3">
        <v>1073.6400000000001</v>
      </c>
      <c r="R861" s="3">
        <v>1610.46</v>
      </c>
      <c r="S861" s="3">
        <v>2147.2800000000002</v>
      </c>
      <c r="T861" s="3">
        <v>2684.1</v>
      </c>
      <c r="U861" s="3">
        <v>3220.92</v>
      </c>
      <c r="V861" t="s">
        <v>6622</v>
      </c>
      <c r="W861" t="s">
        <v>866</v>
      </c>
      <c r="X861" t="s">
        <v>1</v>
      </c>
      <c r="Y861" t="s">
        <v>1</v>
      </c>
      <c r="Z861" t="s">
        <v>0</v>
      </c>
      <c r="AA861">
        <v>536.81999999999971</v>
      </c>
      <c r="AB861" t="s">
        <v>6717</v>
      </c>
      <c r="AC861" s="4">
        <v>1818209.3399999989</v>
      </c>
      <c r="AD861" s="5" t="s">
        <v>6684</v>
      </c>
      <c r="AE861" s="6">
        <v>4.5474735088646412E-13</v>
      </c>
    </row>
    <row r="862" spans="1:31" x14ac:dyDescent="0.25">
      <c r="A862">
        <v>173203</v>
      </c>
      <c r="B862" t="s">
        <v>116</v>
      </c>
      <c r="C862" t="s">
        <v>246</v>
      </c>
      <c r="D862">
        <v>4</v>
      </c>
      <c r="E862" t="s">
        <v>6600</v>
      </c>
      <c r="F862" t="s">
        <v>6601</v>
      </c>
      <c r="G862" t="s">
        <v>6602</v>
      </c>
      <c r="H862" t="s">
        <v>6603</v>
      </c>
      <c r="I862" t="s">
        <v>6604</v>
      </c>
      <c r="J862">
        <v>4333</v>
      </c>
      <c r="K862" t="s">
        <v>7</v>
      </c>
      <c r="L862" t="s">
        <v>20</v>
      </c>
      <c r="M862" t="s">
        <v>5</v>
      </c>
      <c r="N862" t="s">
        <v>6605</v>
      </c>
      <c r="O862" t="s">
        <v>0</v>
      </c>
      <c r="P862" s="3">
        <v>541.04999999999995</v>
      </c>
      <c r="Q862" s="3">
        <v>1082.0999999999999</v>
      </c>
      <c r="R862" s="3">
        <v>1623.15</v>
      </c>
      <c r="S862" s="3">
        <v>2164.1999999999998</v>
      </c>
      <c r="T862" s="3">
        <v>2705.25</v>
      </c>
      <c r="U862" s="3">
        <v>3246.3</v>
      </c>
      <c r="V862" t="s">
        <v>46</v>
      </c>
      <c r="W862" t="s">
        <v>866</v>
      </c>
      <c r="X862" t="s">
        <v>1</v>
      </c>
      <c r="Y862" t="s">
        <v>1</v>
      </c>
      <c r="Z862" t="s">
        <v>0</v>
      </c>
      <c r="AA862">
        <v>541.05000000000018</v>
      </c>
      <c r="AB862" t="s">
        <v>6717</v>
      </c>
      <c r="AC862" s="4">
        <v>2344369.6500000008</v>
      </c>
      <c r="AD862" s="5" t="s">
        <v>6684</v>
      </c>
      <c r="AE862" s="6">
        <v>0</v>
      </c>
    </row>
    <row r="863" spans="1:31" x14ac:dyDescent="0.25">
      <c r="A863">
        <v>183743</v>
      </c>
      <c r="B863" t="s">
        <v>1866</v>
      </c>
      <c r="D863">
        <v>4</v>
      </c>
      <c r="E863" t="s">
        <v>4634</v>
      </c>
      <c r="F863" t="s">
        <v>4635</v>
      </c>
      <c r="G863" t="s">
        <v>4636</v>
      </c>
      <c r="H863" t="s">
        <v>4637</v>
      </c>
      <c r="I863" t="s">
        <v>4638</v>
      </c>
      <c r="J863">
        <v>15651</v>
      </c>
      <c r="K863" t="s">
        <v>7</v>
      </c>
      <c r="L863" t="s">
        <v>6</v>
      </c>
      <c r="M863" t="s">
        <v>5</v>
      </c>
      <c r="N863" t="s">
        <v>4639</v>
      </c>
      <c r="O863" t="s">
        <v>0</v>
      </c>
      <c r="P863" s="3">
        <v>557</v>
      </c>
      <c r="Q863" s="3">
        <v>1098</v>
      </c>
      <c r="R863" s="3">
        <v>1640</v>
      </c>
      <c r="S863" s="3">
        <v>2181</v>
      </c>
      <c r="T863" s="3">
        <v>2723</v>
      </c>
      <c r="U863" s="3">
        <v>3264</v>
      </c>
      <c r="V863" t="s">
        <v>46</v>
      </c>
      <c r="W863" t="s">
        <v>866</v>
      </c>
      <c r="X863" t="s">
        <v>1</v>
      </c>
      <c r="Y863" t="s">
        <v>1</v>
      </c>
      <c r="Z863" t="s">
        <v>4640</v>
      </c>
      <c r="AA863">
        <v>542</v>
      </c>
      <c r="AB863" t="s">
        <v>6717</v>
      </c>
      <c r="AC863" s="4">
        <v>8482842</v>
      </c>
      <c r="AD863" s="5" t="s">
        <v>6684</v>
      </c>
      <c r="AE863" s="6">
        <v>3.25</v>
      </c>
    </row>
    <row r="864" spans="1:31" x14ac:dyDescent="0.25">
      <c r="A864">
        <v>210429</v>
      </c>
      <c r="B864" t="s">
        <v>1314</v>
      </c>
      <c r="D864">
        <v>1</v>
      </c>
      <c r="E864" t="s">
        <v>1313</v>
      </c>
      <c r="F864" t="s">
        <v>1312</v>
      </c>
      <c r="G864" t="s">
        <v>1311</v>
      </c>
      <c r="H864" t="s">
        <v>1310</v>
      </c>
      <c r="I864" t="s">
        <v>1309</v>
      </c>
      <c r="J864">
        <v>4986</v>
      </c>
      <c r="K864" t="s">
        <v>88</v>
      </c>
      <c r="L864" t="s">
        <v>6</v>
      </c>
      <c r="M864" t="s">
        <v>5</v>
      </c>
      <c r="N864" t="s">
        <v>1308</v>
      </c>
      <c r="O864" t="s">
        <v>0</v>
      </c>
      <c r="P864" s="3">
        <v>786</v>
      </c>
      <c r="Q864" s="3">
        <v>1512</v>
      </c>
      <c r="R864" s="3">
        <v>2130</v>
      </c>
      <c r="S864" s="3">
        <v>2747</v>
      </c>
      <c r="T864" s="3">
        <v>3290</v>
      </c>
      <c r="U864" s="3">
        <v>3833</v>
      </c>
      <c r="V864" t="s">
        <v>46</v>
      </c>
      <c r="W864" t="s">
        <v>2</v>
      </c>
      <c r="X864" t="s">
        <v>1</v>
      </c>
      <c r="Y864" t="s">
        <v>1</v>
      </c>
      <c r="Z864" t="s">
        <v>0</v>
      </c>
      <c r="AA864">
        <v>723.99999981899998</v>
      </c>
      <c r="AB864" t="s">
        <v>6717</v>
      </c>
      <c r="AC864" s="4">
        <v>3609863.999097534</v>
      </c>
      <c r="AD864" s="5" t="s">
        <v>6684</v>
      </c>
      <c r="AE864" s="6">
        <v>143.75</v>
      </c>
    </row>
    <row r="865" spans="1:31" x14ac:dyDescent="0.25">
      <c r="A865">
        <v>175041</v>
      </c>
      <c r="B865" t="s">
        <v>116</v>
      </c>
      <c r="C865" t="s">
        <v>246</v>
      </c>
      <c r="D865">
        <v>4</v>
      </c>
      <c r="E865" t="s">
        <v>6664</v>
      </c>
      <c r="F865" t="s">
        <v>2195</v>
      </c>
      <c r="G865" t="s">
        <v>6665</v>
      </c>
      <c r="H865" t="s">
        <v>6666</v>
      </c>
      <c r="I865" t="s">
        <v>6667</v>
      </c>
      <c r="J865">
        <v>6600</v>
      </c>
      <c r="K865" t="s">
        <v>7</v>
      </c>
      <c r="L865" t="s">
        <v>20</v>
      </c>
      <c r="M865" t="s">
        <v>5</v>
      </c>
      <c r="N865" t="s">
        <v>6668</v>
      </c>
      <c r="O865" t="s">
        <v>0</v>
      </c>
      <c r="P865" s="3">
        <v>545.82000000000005</v>
      </c>
      <c r="Q865" s="3">
        <v>1091.6400000000001</v>
      </c>
      <c r="R865" s="3">
        <v>1637.46</v>
      </c>
      <c r="S865" s="3">
        <v>2183.2800000000002</v>
      </c>
      <c r="T865" s="3">
        <v>2729.1</v>
      </c>
      <c r="U865" s="3">
        <v>3274.92</v>
      </c>
      <c r="V865" t="s">
        <v>46</v>
      </c>
      <c r="W865" t="s">
        <v>866</v>
      </c>
      <c r="X865" t="s">
        <v>1</v>
      </c>
      <c r="Y865" t="s">
        <v>1</v>
      </c>
      <c r="Z865" t="s">
        <v>0</v>
      </c>
      <c r="AA865">
        <v>545.81999999999971</v>
      </c>
      <c r="AB865" t="s">
        <v>6717</v>
      </c>
      <c r="AC865" s="4">
        <v>3602411.9999999981</v>
      </c>
      <c r="AD865" s="5" t="s">
        <v>6684</v>
      </c>
      <c r="AE865" s="6">
        <v>4.5474735088646412E-13</v>
      </c>
    </row>
    <row r="866" spans="1:31" x14ac:dyDescent="0.25">
      <c r="A866">
        <v>174376</v>
      </c>
      <c r="B866" t="s">
        <v>116</v>
      </c>
      <c r="C866" t="s">
        <v>246</v>
      </c>
      <c r="D866">
        <v>4</v>
      </c>
      <c r="E866" t="s">
        <v>6647</v>
      </c>
      <c r="F866" t="s">
        <v>2277</v>
      </c>
      <c r="G866" t="s">
        <v>6648</v>
      </c>
      <c r="H866" t="s">
        <v>6649</v>
      </c>
      <c r="I866" t="s">
        <v>6650</v>
      </c>
      <c r="J866">
        <v>7384</v>
      </c>
      <c r="K866" t="s">
        <v>7</v>
      </c>
      <c r="L866" t="s">
        <v>20</v>
      </c>
      <c r="M866" t="s">
        <v>5</v>
      </c>
      <c r="N866" t="s">
        <v>6651</v>
      </c>
      <c r="O866" t="s">
        <v>0</v>
      </c>
      <c r="P866" s="3">
        <v>565.94000000000005</v>
      </c>
      <c r="Q866" s="3">
        <v>1111.8800000000001</v>
      </c>
      <c r="R866" s="3">
        <v>1657.82</v>
      </c>
      <c r="S866" s="3">
        <v>2203.7600000000002</v>
      </c>
      <c r="T866" s="3">
        <v>2749.7</v>
      </c>
      <c r="U866" s="3">
        <v>3295.64</v>
      </c>
      <c r="V866" t="s">
        <v>46</v>
      </c>
      <c r="W866" t="s">
        <v>866</v>
      </c>
      <c r="X866" t="s">
        <v>1</v>
      </c>
      <c r="Y866" t="s">
        <v>1</v>
      </c>
      <c r="Z866" t="s">
        <v>0</v>
      </c>
      <c r="AA866">
        <v>545.9399999999996</v>
      </c>
      <c r="AB866" t="s">
        <v>6717</v>
      </c>
      <c r="AC866" s="4">
        <v>4031220.9599999972</v>
      </c>
      <c r="AD866" s="5" t="s">
        <v>6684</v>
      </c>
      <c r="AE866" s="6">
        <v>5.0000000000004547</v>
      </c>
    </row>
    <row r="867" spans="1:31" x14ac:dyDescent="0.25">
      <c r="A867">
        <v>181215</v>
      </c>
      <c r="B867" t="s">
        <v>1996</v>
      </c>
      <c r="C867" t="s">
        <v>2017</v>
      </c>
      <c r="D867">
        <v>1</v>
      </c>
      <c r="E867" t="s">
        <v>2016</v>
      </c>
      <c r="F867" t="s">
        <v>2015</v>
      </c>
      <c r="G867" t="s">
        <v>2014</v>
      </c>
      <c r="H867" t="s">
        <v>2013</v>
      </c>
      <c r="I867" t="s">
        <v>2012</v>
      </c>
      <c r="J867">
        <v>5274</v>
      </c>
      <c r="K867" t="s">
        <v>7</v>
      </c>
      <c r="L867" t="s">
        <v>6</v>
      </c>
      <c r="M867" t="s">
        <v>5</v>
      </c>
      <c r="N867" t="s">
        <v>2011</v>
      </c>
      <c r="O867" t="s">
        <v>0</v>
      </c>
      <c r="P867" s="3">
        <v>546</v>
      </c>
      <c r="Q867" s="3">
        <v>1092</v>
      </c>
      <c r="R867" s="3">
        <v>1638</v>
      </c>
      <c r="S867" s="3">
        <v>2184</v>
      </c>
      <c r="T867" s="3">
        <v>2730</v>
      </c>
      <c r="U867" s="3">
        <v>3276</v>
      </c>
      <c r="V867" t="s">
        <v>46</v>
      </c>
      <c r="W867" t="s">
        <v>2</v>
      </c>
      <c r="X867" t="s">
        <v>1</v>
      </c>
      <c r="Y867" t="s">
        <v>1</v>
      </c>
      <c r="Z867" t="s">
        <v>0</v>
      </c>
      <c r="AA867">
        <v>546</v>
      </c>
      <c r="AB867" t="s">
        <v>6717</v>
      </c>
      <c r="AC867" s="4">
        <v>2879604</v>
      </c>
      <c r="AD867" s="5" t="s">
        <v>6684</v>
      </c>
      <c r="AE867" s="6">
        <v>0</v>
      </c>
    </row>
    <row r="868" spans="1:31" x14ac:dyDescent="0.25">
      <c r="A868">
        <v>173115</v>
      </c>
      <c r="B868" t="s">
        <v>116</v>
      </c>
      <c r="C868" t="s">
        <v>246</v>
      </c>
      <c r="D868">
        <v>4</v>
      </c>
      <c r="E868" t="s">
        <v>6595</v>
      </c>
      <c r="F868" t="s">
        <v>2289</v>
      </c>
      <c r="G868" t="s">
        <v>6596</v>
      </c>
      <c r="H868" t="s">
        <v>6597</v>
      </c>
      <c r="I868" t="s">
        <v>6598</v>
      </c>
      <c r="J868">
        <v>1091</v>
      </c>
      <c r="K868" t="s">
        <v>7</v>
      </c>
      <c r="L868" t="s">
        <v>20</v>
      </c>
      <c r="M868" t="s">
        <v>5</v>
      </c>
      <c r="N868" t="s">
        <v>6599</v>
      </c>
      <c r="O868" t="s">
        <v>0</v>
      </c>
      <c r="P868" s="3">
        <v>568.04</v>
      </c>
      <c r="Q868" s="3">
        <v>1116.08</v>
      </c>
      <c r="R868" s="3">
        <v>1664.12</v>
      </c>
      <c r="S868" s="3">
        <v>2212.16</v>
      </c>
      <c r="T868" s="3">
        <v>2760.2</v>
      </c>
      <c r="U868" s="3">
        <v>3308.24</v>
      </c>
      <c r="V868" t="s">
        <v>46</v>
      </c>
      <c r="W868" t="s">
        <v>866</v>
      </c>
      <c r="X868" t="s">
        <v>1</v>
      </c>
      <c r="Y868" t="s">
        <v>1</v>
      </c>
      <c r="Z868" t="s">
        <v>0</v>
      </c>
      <c r="AA868">
        <v>548.04</v>
      </c>
      <c r="AB868" t="s">
        <v>6717</v>
      </c>
      <c r="AC868" s="4">
        <v>597911.64</v>
      </c>
      <c r="AD868" s="5" t="s">
        <v>6684</v>
      </c>
      <c r="AE868" s="6">
        <v>4.9999999999995453</v>
      </c>
    </row>
    <row r="869" spans="1:31" x14ac:dyDescent="0.25">
      <c r="A869">
        <v>167905</v>
      </c>
      <c r="B869" t="s">
        <v>2406</v>
      </c>
      <c r="C869" t="s">
        <v>2422</v>
      </c>
      <c r="D869">
        <v>4</v>
      </c>
      <c r="E869" t="s">
        <v>2421</v>
      </c>
      <c r="F869" t="s">
        <v>2420</v>
      </c>
      <c r="G869" t="s">
        <v>2419</v>
      </c>
      <c r="H869" t="s">
        <v>2418</v>
      </c>
      <c r="I869" t="s">
        <v>2417</v>
      </c>
      <c r="J869">
        <v>6622</v>
      </c>
      <c r="K869" t="s">
        <v>7</v>
      </c>
      <c r="L869" t="s">
        <v>6</v>
      </c>
      <c r="M869" t="s">
        <v>5</v>
      </c>
      <c r="N869" t="s">
        <v>2416</v>
      </c>
      <c r="O869" t="s">
        <v>0</v>
      </c>
      <c r="P869" s="3">
        <v>660</v>
      </c>
      <c r="Q869" s="3">
        <v>1212</v>
      </c>
      <c r="R869" s="3">
        <v>1764</v>
      </c>
      <c r="S869" s="3">
        <v>2316</v>
      </c>
      <c r="T869" s="3">
        <v>2868</v>
      </c>
      <c r="U869" s="3">
        <v>3420</v>
      </c>
      <c r="V869" t="s">
        <v>46</v>
      </c>
      <c r="W869" t="s">
        <v>2</v>
      </c>
      <c r="X869" t="s">
        <v>1</v>
      </c>
      <c r="Y869" t="s">
        <v>1</v>
      </c>
      <c r="Z869" t="s">
        <v>0</v>
      </c>
      <c r="AA869">
        <v>552</v>
      </c>
      <c r="AB869" t="s">
        <v>6717</v>
      </c>
      <c r="AC869" s="4">
        <v>3655344</v>
      </c>
      <c r="AD869" s="5" t="s">
        <v>6684</v>
      </c>
      <c r="AE869" s="6">
        <v>27</v>
      </c>
    </row>
    <row r="870" spans="1:31" x14ac:dyDescent="0.25">
      <c r="A870">
        <v>106980</v>
      </c>
      <c r="B870" t="s">
        <v>4239</v>
      </c>
      <c r="D870">
        <v>4</v>
      </c>
      <c r="E870" t="s">
        <v>4537</v>
      </c>
      <c r="F870" t="s">
        <v>4538</v>
      </c>
      <c r="G870" t="s">
        <v>4539</v>
      </c>
      <c r="H870" t="s">
        <v>4540</v>
      </c>
      <c r="I870" t="s">
        <v>4541</v>
      </c>
      <c r="J870">
        <v>3001</v>
      </c>
      <c r="K870" t="s">
        <v>7</v>
      </c>
      <c r="L870" t="s">
        <v>6</v>
      </c>
      <c r="M870" t="s">
        <v>5</v>
      </c>
      <c r="N870" t="s">
        <v>4542</v>
      </c>
      <c r="O870" t="s">
        <v>0</v>
      </c>
      <c r="P870" s="3">
        <v>416</v>
      </c>
      <c r="Q870" s="3">
        <v>707</v>
      </c>
      <c r="R870" s="3">
        <v>998</v>
      </c>
      <c r="S870" s="3">
        <v>1289</v>
      </c>
      <c r="T870" s="3">
        <v>1844</v>
      </c>
      <c r="U870" s="3">
        <v>1844</v>
      </c>
      <c r="V870" t="s">
        <v>46</v>
      </c>
      <c r="W870" t="s">
        <v>15</v>
      </c>
      <c r="X870">
        <v>15</v>
      </c>
      <c r="Y870" t="s">
        <v>1</v>
      </c>
      <c r="Z870" t="s">
        <v>0</v>
      </c>
      <c r="AA870">
        <v>555</v>
      </c>
      <c r="AB870" t="s">
        <v>6717</v>
      </c>
      <c r="AC870" s="4">
        <v>1665555</v>
      </c>
      <c r="AD870" s="5" t="s">
        <v>6684</v>
      </c>
      <c r="AE870" s="6">
        <v>0</v>
      </c>
    </row>
    <row r="871" spans="1:31" x14ac:dyDescent="0.25">
      <c r="A871">
        <v>173063</v>
      </c>
      <c r="B871" t="s">
        <v>116</v>
      </c>
      <c r="C871" t="s">
        <v>246</v>
      </c>
      <c r="D871">
        <v>4</v>
      </c>
      <c r="E871" t="s">
        <v>2295</v>
      </c>
      <c r="F871" t="s">
        <v>1039</v>
      </c>
      <c r="G871" t="s">
        <v>2294</v>
      </c>
      <c r="H871" t="s">
        <v>2293</v>
      </c>
      <c r="I871" t="s">
        <v>2292</v>
      </c>
      <c r="J871">
        <v>3243</v>
      </c>
      <c r="K871" t="s">
        <v>7</v>
      </c>
      <c r="L871" t="s">
        <v>20</v>
      </c>
      <c r="M871" t="s">
        <v>5</v>
      </c>
      <c r="N871" t="s">
        <v>2291</v>
      </c>
      <c r="O871" t="s">
        <v>0</v>
      </c>
      <c r="P871" s="3">
        <v>558.15</v>
      </c>
      <c r="Q871" s="3">
        <v>1116.3</v>
      </c>
      <c r="R871" s="3">
        <v>1674.45</v>
      </c>
      <c r="S871" s="3">
        <v>2232.6</v>
      </c>
      <c r="T871" s="3">
        <v>2790.75</v>
      </c>
      <c r="U871" s="3">
        <v>3348.9</v>
      </c>
      <c r="V871" t="s">
        <v>931</v>
      </c>
      <c r="W871" t="s">
        <v>2</v>
      </c>
      <c r="X871" t="s">
        <v>238</v>
      </c>
      <c r="Y871" t="s">
        <v>595</v>
      </c>
      <c r="Z871">
        <v>0</v>
      </c>
      <c r="AA871">
        <v>558.15000000000009</v>
      </c>
      <c r="AB871" t="s">
        <v>6717</v>
      </c>
      <c r="AC871" s="4">
        <v>1810080.4500000002</v>
      </c>
      <c r="AD871" s="5" t="s">
        <v>6684</v>
      </c>
      <c r="AE871" s="6">
        <v>0</v>
      </c>
    </row>
    <row r="872" spans="1:31" x14ac:dyDescent="0.25">
      <c r="A872">
        <v>172954</v>
      </c>
      <c r="B872" t="s">
        <v>116</v>
      </c>
      <c r="C872" t="s">
        <v>246</v>
      </c>
      <c r="D872">
        <v>4</v>
      </c>
      <c r="E872" t="s">
        <v>2310</v>
      </c>
      <c r="F872" t="s">
        <v>2309</v>
      </c>
      <c r="G872" t="s">
        <v>2308</v>
      </c>
      <c r="H872" t="s">
        <v>2307</v>
      </c>
      <c r="I872" t="s">
        <v>2306</v>
      </c>
      <c r="J872">
        <v>2221</v>
      </c>
      <c r="K872" t="s">
        <v>7</v>
      </c>
      <c r="L872" t="s">
        <v>20</v>
      </c>
      <c r="M872" t="s">
        <v>5</v>
      </c>
      <c r="N872" t="s">
        <v>2305</v>
      </c>
      <c r="O872" t="s">
        <v>2304</v>
      </c>
      <c r="P872" s="3">
        <v>558.41999999999996</v>
      </c>
      <c r="Q872" s="3">
        <v>1116.8399999999999</v>
      </c>
      <c r="R872" s="3">
        <v>1675.26</v>
      </c>
      <c r="S872" s="3">
        <v>2233.6799999999998</v>
      </c>
      <c r="T872" s="3">
        <v>2792.1</v>
      </c>
      <c r="U872" s="3">
        <v>3350.52</v>
      </c>
      <c r="V872" t="s">
        <v>2303</v>
      </c>
      <c r="W872" t="s">
        <v>2</v>
      </c>
      <c r="X872">
        <v>0</v>
      </c>
      <c r="Y872">
        <v>0</v>
      </c>
      <c r="Z872">
        <v>0</v>
      </c>
      <c r="AA872">
        <v>558.42000000000007</v>
      </c>
      <c r="AB872" t="s">
        <v>6717</v>
      </c>
      <c r="AC872" s="4">
        <v>1240250.82</v>
      </c>
      <c r="AD872" s="5" t="s">
        <v>6684</v>
      </c>
      <c r="AE872" s="6">
        <v>0</v>
      </c>
    </row>
    <row r="873" spans="1:31" x14ac:dyDescent="0.25">
      <c r="A873">
        <v>214111</v>
      </c>
      <c r="B873" t="s">
        <v>54</v>
      </c>
      <c r="D873">
        <v>4</v>
      </c>
      <c r="E873" t="s">
        <v>1267</v>
      </c>
      <c r="F873" t="s">
        <v>1266</v>
      </c>
      <c r="G873" t="s">
        <v>1265</v>
      </c>
      <c r="H873" t="s">
        <v>1264</v>
      </c>
      <c r="I873" t="s">
        <v>1263</v>
      </c>
      <c r="J873">
        <v>12805</v>
      </c>
      <c r="K873" t="s">
        <v>7</v>
      </c>
      <c r="L873" t="s">
        <v>6</v>
      </c>
      <c r="M873" t="s">
        <v>5</v>
      </c>
      <c r="N873" t="s">
        <v>1262</v>
      </c>
      <c r="O873" t="s">
        <v>0</v>
      </c>
      <c r="P873" s="3">
        <v>561</v>
      </c>
      <c r="Q873" s="3">
        <v>1122</v>
      </c>
      <c r="R873" s="3">
        <v>1683</v>
      </c>
      <c r="S873" s="3">
        <v>2244</v>
      </c>
      <c r="T873" s="3">
        <v>2805</v>
      </c>
      <c r="U873" s="3">
        <v>3366</v>
      </c>
      <c r="V873" t="s">
        <v>46</v>
      </c>
      <c r="W873" t="s">
        <v>2</v>
      </c>
      <c r="X873" t="s">
        <v>39</v>
      </c>
      <c r="Y873" t="s">
        <v>39</v>
      </c>
      <c r="Z873" t="s">
        <v>1261</v>
      </c>
      <c r="AA873">
        <v>561</v>
      </c>
      <c r="AB873" t="s">
        <v>6717</v>
      </c>
      <c r="AC873" s="4">
        <v>7183605</v>
      </c>
      <c r="AD873" s="5" t="s">
        <v>6684</v>
      </c>
      <c r="AE873" s="6">
        <v>0</v>
      </c>
    </row>
    <row r="874" spans="1:31" x14ac:dyDescent="0.25">
      <c r="A874">
        <v>219888</v>
      </c>
      <c r="B874" t="s">
        <v>236</v>
      </c>
      <c r="C874" t="s">
        <v>1069</v>
      </c>
      <c r="D874">
        <v>4</v>
      </c>
      <c r="E874" t="s">
        <v>1128</v>
      </c>
      <c r="F874" t="s">
        <v>1127</v>
      </c>
      <c r="G874" t="s">
        <v>1126</v>
      </c>
      <c r="H874" t="s">
        <v>1125</v>
      </c>
      <c r="I874" t="s">
        <v>1124</v>
      </c>
      <c r="J874">
        <v>5117</v>
      </c>
      <c r="K874" t="s">
        <v>7</v>
      </c>
      <c r="L874" t="s">
        <v>6</v>
      </c>
      <c r="M874" t="s">
        <v>5</v>
      </c>
      <c r="N874" t="s">
        <v>1123</v>
      </c>
      <c r="O874" t="s">
        <v>0</v>
      </c>
      <c r="P874" s="3">
        <v>478</v>
      </c>
      <c r="Q874" s="3">
        <v>946</v>
      </c>
      <c r="R874" s="3">
        <v>1414</v>
      </c>
      <c r="S874" s="3">
        <v>1882</v>
      </c>
      <c r="T874" s="3">
        <v>2443</v>
      </c>
      <c r="U874" s="3">
        <v>3004</v>
      </c>
      <c r="V874" t="s">
        <v>29</v>
      </c>
      <c r="W874" t="s">
        <v>2</v>
      </c>
      <c r="X874" t="s">
        <v>1</v>
      </c>
      <c r="Y874" t="s">
        <v>1</v>
      </c>
      <c r="Z874" t="s">
        <v>0</v>
      </c>
      <c r="AA874">
        <v>561</v>
      </c>
      <c r="AB874" t="s">
        <v>6717</v>
      </c>
      <c r="AC874" s="4">
        <v>2870637</v>
      </c>
      <c r="AD874" s="5" t="s">
        <v>6684</v>
      </c>
      <c r="AE874" s="6">
        <v>0</v>
      </c>
    </row>
    <row r="875" spans="1:31" x14ac:dyDescent="0.25">
      <c r="A875">
        <v>209542</v>
      </c>
      <c r="B875" t="s">
        <v>1314</v>
      </c>
      <c r="D875">
        <v>1</v>
      </c>
      <c r="E875" t="s">
        <v>5611</v>
      </c>
      <c r="F875" t="s">
        <v>5612</v>
      </c>
      <c r="G875" t="s">
        <v>5613</v>
      </c>
      <c r="H875" t="s">
        <v>5614</v>
      </c>
      <c r="I875" t="s">
        <v>5615</v>
      </c>
      <c r="J875">
        <v>23903</v>
      </c>
      <c r="K875" t="s">
        <v>88</v>
      </c>
      <c r="L875" t="s">
        <v>6</v>
      </c>
      <c r="M875" t="s">
        <v>5</v>
      </c>
      <c r="N875" t="s">
        <v>5616</v>
      </c>
      <c r="O875" t="s">
        <v>0</v>
      </c>
      <c r="P875" s="3">
        <v>661</v>
      </c>
      <c r="Q875" s="3">
        <v>1222</v>
      </c>
      <c r="R875" s="3">
        <v>1783</v>
      </c>
      <c r="S875" s="3">
        <v>2344</v>
      </c>
      <c r="T875" s="3">
        <v>2905</v>
      </c>
      <c r="U875" s="3">
        <v>3466</v>
      </c>
      <c r="V875" t="s">
        <v>30</v>
      </c>
      <c r="W875" t="s">
        <v>866</v>
      </c>
      <c r="X875" t="s">
        <v>39</v>
      </c>
      <c r="Y875" t="s">
        <v>39</v>
      </c>
      <c r="Z875" t="s">
        <v>0</v>
      </c>
      <c r="AA875">
        <v>747.99999981299993</v>
      </c>
      <c r="AB875" t="s">
        <v>6717</v>
      </c>
      <c r="AC875" s="4">
        <v>17879443.995530136</v>
      </c>
      <c r="AD875" s="5" t="s">
        <v>6684</v>
      </c>
      <c r="AE875" s="6">
        <v>25</v>
      </c>
    </row>
    <row r="876" spans="1:31" x14ac:dyDescent="0.25">
      <c r="A876">
        <v>215239</v>
      </c>
      <c r="B876" t="s">
        <v>54</v>
      </c>
      <c r="D876">
        <v>4</v>
      </c>
      <c r="E876" t="s">
        <v>5746</v>
      </c>
      <c r="F876" t="s">
        <v>5747</v>
      </c>
      <c r="G876" t="s">
        <v>5748</v>
      </c>
      <c r="H876" t="s">
        <v>5749</v>
      </c>
      <c r="I876" t="s">
        <v>5750</v>
      </c>
      <c r="J876">
        <v>19119</v>
      </c>
      <c r="K876" t="s">
        <v>7</v>
      </c>
      <c r="L876" t="s">
        <v>6</v>
      </c>
      <c r="M876" t="s">
        <v>5</v>
      </c>
      <c r="N876" t="s">
        <v>5751</v>
      </c>
      <c r="O876" t="s">
        <v>0</v>
      </c>
      <c r="P876" s="3">
        <v>561</v>
      </c>
      <c r="Q876" s="3">
        <v>1122</v>
      </c>
      <c r="R876" s="3">
        <v>1683</v>
      </c>
      <c r="S876" s="3">
        <v>2244</v>
      </c>
      <c r="T876" s="3">
        <v>2805</v>
      </c>
      <c r="U876" s="3">
        <v>3366</v>
      </c>
      <c r="V876" t="s">
        <v>30</v>
      </c>
      <c r="W876" t="s">
        <v>866</v>
      </c>
      <c r="X876" t="s">
        <v>39</v>
      </c>
      <c r="Y876" t="s">
        <v>39</v>
      </c>
      <c r="Z876" t="s">
        <v>5752</v>
      </c>
      <c r="AA876">
        <v>561</v>
      </c>
      <c r="AB876" t="s">
        <v>6717</v>
      </c>
      <c r="AC876" s="4">
        <v>10725759</v>
      </c>
      <c r="AD876" s="5" t="s">
        <v>6684</v>
      </c>
      <c r="AE876" s="6">
        <v>0</v>
      </c>
    </row>
    <row r="877" spans="1:31" x14ac:dyDescent="0.25">
      <c r="A877">
        <v>242662</v>
      </c>
      <c r="B877" t="s">
        <v>299</v>
      </c>
      <c r="C877" t="s">
        <v>306</v>
      </c>
      <c r="D877">
        <v>2</v>
      </c>
      <c r="E877" t="s">
        <v>305</v>
      </c>
      <c r="F877" t="s">
        <v>304</v>
      </c>
      <c r="G877" t="s">
        <v>303</v>
      </c>
      <c r="H877" t="s">
        <v>302</v>
      </c>
      <c r="I877" t="s">
        <v>301</v>
      </c>
      <c r="J877">
        <v>5363</v>
      </c>
      <c r="K877" t="s">
        <v>7</v>
      </c>
      <c r="L877" t="s">
        <v>20</v>
      </c>
      <c r="M877" t="s">
        <v>5</v>
      </c>
      <c r="N877" t="s">
        <v>300</v>
      </c>
      <c r="O877" t="s">
        <v>0</v>
      </c>
      <c r="P877" s="3">
        <v>845</v>
      </c>
      <c r="Q877" s="3">
        <v>1408</v>
      </c>
      <c r="R877" s="3">
        <v>2039</v>
      </c>
      <c r="S877" s="3">
        <v>2603</v>
      </c>
      <c r="T877" s="3">
        <v>3167</v>
      </c>
      <c r="U877" s="3">
        <v>3731</v>
      </c>
      <c r="V877" t="s">
        <v>46</v>
      </c>
      <c r="W877" t="s">
        <v>2</v>
      </c>
      <c r="X877" t="s">
        <v>1</v>
      </c>
      <c r="Y877" t="s">
        <v>1</v>
      </c>
      <c r="Z877" t="s">
        <v>0</v>
      </c>
      <c r="AA877">
        <v>564</v>
      </c>
      <c r="AB877" t="s">
        <v>6717</v>
      </c>
      <c r="AC877" s="4">
        <v>3024732</v>
      </c>
      <c r="AD877" s="5" t="s">
        <v>6684</v>
      </c>
      <c r="AE877" s="6">
        <v>86.75</v>
      </c>
    </row>
    <row r="878" spans="1:31" x14ac:dyDescent="0.25">
      <c r="A878">
        <v>173638</v>
      </c>
      <c r="B878" t="s">
        <v>116</v>
      </c>
      <c r="C878" t="s">
        <v>246</v>
      </c>
      <c r="D878">
        <v>4</v>
      </c>
      <c r="E878" t="s">
        <v>6612</v>
      </c>
      <c r="F878" t="s">
        <v>6613</v>
      </c>
      <c r="G878" t="s">
        <v>6614</v>
      </c>
      <c r="H878" t="s">
        <v>6615</v>
      </c>
      <c r="I878" t="s">
        <v>6616</v>
      </c>
      <c r="J878">
        <v>3182</v>
      </c>
      <c r="K878" t="s">
        <v>7</v>
      </c>
      <c r="L878" t="s">
        <v>6</v>
      </c>
      <c r="M878" t="s">
        <v>5</v>
      </c>
      <c r="N878" t="s">
        <v>6618</v>
      </c>
      <c r="O878" t="s">
        <v>0</v>
      </c>
      <c r="P878" s="3">
        <v>564</v>
      </c>
      <c r="Q878" s="3">
        <v>1128</v>
      </c>
      <c r="R878" s="3">
        <v>1692</v>
      </c>
      <c r="S878" s="3">
        <v>2256</v>
      </c>
      <c r="T878" s="3">
        <v>2820</v>
      </c>
      <c r="U878" s="3">
        <v>3385</v>
      </c>
      <c r="V878" t="s">
        <v>46</v>
      </c>
      <c r="W878" t="s">
        <v>866</v>
      </c>
      <c r="X878" t="s">
        <v>1</v>
      </c>
      <c r="Y878" t="s">
        <v>1</v>
      </c>
      <c r="Z878" t="s">
        <v>6617</v>
      </c>
      <c r="AA878">
        <v>564</v>
      </c>
      <c r="AB878" t="s">
        <v>6717</v>
      </c>
      <c r="AC878" s="4">
        <v>1794648</v>
      </c>
      <c r="AD878" s="5" t="s">
        <v>6684</v>
      </c>
      <c r="AE878" s="6">
        <v>0</v>
      </c>
    </row>
    <row r="879" spans="1:31" x14ac:dyDescent="0.25">
      <c r="A879">
        <v>133650</v>
      </c>
      <c r="B879" t="s">
        <v>228</v>
      </c>
      <c r="C879" t="s">
        <v>3107</v>
      </c>
      <c r="D879">
        <v>1</v>
      </c>
      <c r="E879" t="s">
        <v>3235</v>
      </c>
      <c r="F879" t="s">
        <v>3122</v>
      </c>
      <c r="G879" t="s">
        <v>3234</v>
      </c>
      <c r="H879" t="s">
        <v>3233</v>
      </c>
      <c r="I879" t="s">
        <v>3232</v>
      </c>
      <c r="J879">
        <v>8495</v>
      </c>
      <c r="K879" t="s">
        <v>7</v>
      </c>
      <c r="L879" t="s">
        <v>6</v>
      </c>
      <c r="M879" t="s">
        <v>5</v>
      </c>
      <c r="N879" t="s">
        <v>3231</v>
      </c>
      <c r="O879" t="s">
        <v>0</v>
      </c>
      <c r="P879" s="3">
        <v>564.48</v>
      </c>
      <c r="Q879" s="3">
        <v>1128.96</v>
      </c>
      <c r="R879" s="3">
        <v>1693.44</v>
      </c>
      <c r="S879" s="3">
        <v>2257.92</v>
      </c>
      <c r="T879" s="3">
        <v>2822.4</v>
      </c>
      <c r="U879" s="3">
        <v>3386.88</v>
      </c>
      <c r="V879" t="s">
        <v>46</v>
      </c>
      <c r="W879" t="s">
        <v>2</v>
      </c>
      <c r="X879" t="s">
        <v>1</v>
      </c>
      <c r="Y879" t="s">
        <v>1</v>
      </c>
      <c r="Z879" t="s">
        <v>0</v>
      </c>
      <c r="AA879">
        <v>564.48</v>
      </c>
      <c r="AB879" t="s">
        <v>6717</v>
      </c>
      <c r="AC879" s="4">
        <v>4795257.6000000006</v>
      </c>
      <c r="AD879" s="5" t="s">
        <v>6684</v>
      </c>
      <c r="AE879" s="6">
        <v>0</v>
      </c>
    </row>
    <row r="880" spans="1:31" x14ac:dyDescent="0.25">
      <c r="A880">
        <v>173416</v>
      </c>
      <c r="B880" t="s">
        <v>116</v>
      </c>
      <c r="C880" t="s">
        <v>246</v>
      </c>
      <c r="D880">
        <v>4</v>
      </c>
      <c r="E880" t="s">
        <v>6606</v>
      </c>
      <c r="F880" t="s">
        <v>6607</v>
      </c>
      <c r="G880" t="s">
        <v>6608</v>
      </c>
      <c r="H880" t="s">
        <v>6609</v>
      </c>
      <c r="I880" t="s">
        <v>6610</v>
      </c>
      <c r="J880">
        <v>2910</v>
      </c>
      <c r="K880" t="s">
        <v>7</v>
      </c>
      <c r="L880" t="s">
        <v>20</v>
      </c>
      <c r="M880" t="s">
        <v>5</v>
      </c>
      <c r="N880" t="s">
        <v>6611</v>
      </c>
      <c r="O880" t="s">
        <v>0</v>
      </c>
      <c r="P880" s="3">
        <v>566</v>
      </c>
      <c r="Q880" s="3">
        <v>1132</v>
      </c>
      <c r="R880" s="3">
        <v>1698</v>
      </c>
      <c r="S880" s="3">
        <v>2265</v>
      </c>
      <c r="T880" s="3">
        <v>2831</v>
      </c>
      <c r="U880" s="3">
        <v>3397</v>
      </c>
      <c r="V880" t="s">
        <v>46</v>
      </c>
      <c r="W880" t="s">
        <v>866</v>
      </c>
      <c r="X880" t="s">
        <v>1</v>
      </c>
      <c r="Y880" t="s">
        <v>1</v>
      </c>
      <c r="Z880" t="s">
        <v>0</v>
      </c>
      <c r="AA880">
        <v>566</v>
      </c>
      <c r="AB880" t="s">
        <v>6717</v>
      </c>
      <c r="AC880" s="4">
        <v>1647060</v>
      </c>
      <c r="AD880" s="5" t="s">
        <v>6684</v>
      </c>
      <c r="AE880" s="6">
        <v>0.25</v>
      </c>
    </row>
    <row r="881" spans="1:31" x14ac:dyDescent="0.25">
      <c r="A881">
        <v>174428</v>
      </c>
      <c r="B881" t="s">
        <v>116</v>
      </c>
      <c r="C881" t="s">
        <v>246</v>
      </c>
      <c r="D881">
        <v>4</v>
      </c>
      <c r="E881" t="s">
        <v>2222</v>
      </c>
      <c r="F881" t="s">
        <v>2221</v>
      </c>
      <c r="G881" t="s">
        <v>2220</v>
      </c>
      <c r="H881" t="s">
        <v>2219</v>
      </c>
      <c r="I881" t="s">
        <v>2218</v>
      </c>
      <c r="J881">
        <v>9539</v>
      </c>
      <c r="K881" t="s">
        <v>7</v>
      </c>
      <c r="L881" t="s">
        <v>20</v>
      </c>
      <c r="M881" t="s">
        <v>5</v>
      </c>
      <c r="N881" t="s">
        <v>2217</v>
      </c>
      <c r="O881" t="s">
        <v>2216</v>
      </c>
      <c r="P881" s="3">
        <v>571.41</v>
      </c>
      <c r="Q881" s="3">
        <v>1142.82</v>
      </c>
      <c r="R881" s="3">
        <v>1714.23</v>
      </c>
      <c r="S881" s="3">
        <v>2285.64</v>
      </c>
      <c r="T881" s="3">
        <v>2857.05</v>
      </c>
      <c r="U881" s="3">
        <v>3428.46</v>
      </c>
      <c r="V881" t="s">
        <v>30</v>
      </c>
      <c r="W881" t="s">
        <v>2</v>
      </c>
      <c r="X881" t="s">
        <v>238</v>
      </c>
      <c r="Y881" t="s">
        <v>595</v>
      </c>
      <c r="Z881">
        <v>0</v>
      </c>
      <c r="AA881">
        <v>571.41000000000031</v>
      </c>
      <c r="AB881" t="s">
        <v>6717</v>
      </c>
      <c r="AC881" s="4">
        <v>5450679.990000003</v>
      </c>
      <c r="AD881" s="5" t="s">
        <v>6684</v>
      </c>
      <c r="AE881" s="6">
        <v>0</v>
      </c>
    </row>
    <row r="882" spans="1:31" x14ac:dyDescent="0.25">
      <c r="A882">
        <v>167534</v>
      </c>
      <c r="B882" t="s">
        <v>2406</v>
      </c>
      <c r="C882" t="s">
        <v>2422</v>
      </c>
      <c r="D882">
        <v>4</v>
      </c>
      <c r="E882" t="s">
        <v>6356</v>
      </c>
      <c r="F882" t="s">
        <v>6357</v>
      </c>
      <c r="G882" t="s">
        <v>6358</v>
      </c>
      <c r="H882" t="s">
        <v>6359</v>
      </c>
      <c r="I882" t="s">
        <v>6360</v>
      </c>
      <c r="J882">
        <v>8452</v>
      </c>
      <c r="K882" t="s">
        <v>7</v>
      </c>
      <c r="L882" t="s">
        <v>6</v>
      </c>
      <c r="M882" t="s">
        <v>5</v>
      </c>
      <c r="N882" t="s">
        <v>6361</v>
      </c>
      <c r="O882" t="s">
        <v>0</v>
      </c>
      <c r="P882" s="3">
        <v>973</v>
      </c>
      <c r="Q882" s="3">
        <v>1546</v>
      </c>
      <c r="R882" s="3">
        <v>2229</v>
      </c>
      <c r="S882" s="3">
        <v>2802</v>
      </c>
      <c r="T882" s="3">
        <v>3375</v>
      </c>
      <c r="U882" s="3">
        <v>3948</v>
      </c>
      <c r="V882" t="s">
        <v>30</v>
      </c>
      <c r="W882" t="s">
        <v>866</v>
      </c>
      <c r="X882" t="s">
        <v>39</v>
      </c>
      <c r="Y882" t="s">
        <v>39</v>
      </c>
      <c r="Z882" t="s">
        <v>0</v>
      </c>
      <c r="AA882">
        <v>573</v>
      </c>
      <c r="AB882" t="s">
        <v>6717</v>
      </c>
      <c r="AC882" s="4">
        <v>4842996</v>
      </c>
      <c r="AD882" s="5" t="s">
        <v>6684</v>
      </c>
      <c r="AE882" s="6">
        <v>127.5</v>
      </c>
    </row>
    <row r="883" spans="1:31" x14ac:dyDescent="0.25">
      <c r="A883">
        <v>102614</v>
      </c>
      <c r="B883" t="s">
        <v>183</v>
      </c>
      <c r="C883" t="s">
        <v>3925</v>
      </c>
      <c r="D883">
        <v>1</v>
      </c>
      <c r="E883" t="s">
        <v>3924</v>
      </c>
      <c r="F883" t="s">
        <v>3923</v>
      </c>
      <c r="G883" t="s">
        <v>3922</v>
      </c>
      <c r="H883" t="s">
        <v>3921</v>
      </c>
      <c r="I883" t="s">
        <v>3920</v>
      </c>
      <c r="J883">
        <v>7484</v>
      </c>
      <c r="K883" t="s">
        <v>7</v>
      </c>
      <c r="L883" t="s">
        <v>6</v>
      </c>
      <c r="M883" t="s">
        <v>5</v>
      </c>
      <c r="N883" t="s">
        <v>3919</v>
      </c>
      <c r="O883" t="s">
        <v>0</v>
      </c>
      <c r="P883" s="3">
        <v>576</v>
      </c>
      <c r="Q883" s="3">
        <v>1152</v>
      </c>
      <c r="R883" s="3">
        <v>1728</v>
      </c>
      <c r="S883" s="3">
        <v>2304</v>
      </c>
      <c r="T883" s="3">
        <v>2880</v>
      </c>
      <c r="U883" s="3">
        <v>3456</v>
      </c>
      <c r="V883" t="s">
        <v>3918</v>
      </c>
      <c r="W883" t="s">
        <v>2</v>
      </c>
      <c r="Z883">
        <v>0</v>
      </c>
      <c r="AA883">
        <v>576</v>
      </c>
      <c r="AB883" t="s">
        <v>6717</v>
      </c>
      <c r="AC883" s="4">
        <v>4310784</v>
      </c>
      <c r="AD883" s="5" t="s">
        <v>6684</v>
      </c>
      <c r="AE883" s="6">
        <v>0</v>
      </c>
    </row>
    <row r="884" spans="1:31" x14ac:dyDescent="0.25">
      <c r="A884">
        <v>174738</v>
      </c>
      <c r="B884" t="s">
        <v>116</v>
      </c>
      <c r="C884" t="s">
        <v>246</v>
      </c>
      <c r="D884">
        <v>4</v>
      </c>
      <c r="E884" t="s">
        <v>2201</v>
      </c>
      <c r="F884" t="s">
        <v>113</v>
      </c>
      <c r="G884" t="s">
        <v>2200</v>
      </c>
      <c r="H884" t="s">
        <v>2199</v>
      </c>
      <c r="I884" t="s">
        <v>2198</v>
      </c>
      <c r="J884">
        <v>5894</v>
      </c>
      <c r="K884" t="s">
        <v>7</v>
      </c>
      <c r="L884" t="s">
        <v>20</v>
      </c>
      <c r="M884" t="s">
        <v>5</v>
      </c>
      <c r="N884" t="s">
        <v>2197</v>
      </c>
      <c r="O884" t="s">
        <v>0</v>
      </c>
      <c r="P884" s="3">
        <v>576</v>
      </c>
      <c r="Q884" s="3">
        <v>1152</v>
      </c>
      <c r="R884" s="3">
        <v>1728</v>
      </c>
      <c r="S884" s="3">
        <v>2304</v>
      </c>
      <c r="T884" s="3">
        <v>2880</v>
      </c>
      <c r="U884" s="3">
        <v>3456</v>
      </c>
      <c r="V884">
        <v>3456</v>
      </c>
      <c r="W884" t="s">
        <v>2</v>
      </c>
      <c r="X884" t="s">
        <v>238</v>
      </c>
      <c r="Y884" t="s">
        <v>595</v>
      </c>
      <c r="Z884">
        <v>0</v>
      </c>
      <c r="AA884">
        <v>576</v>
      </c>
      <c r="AB884" t="s">
        <v>6717</v>
      </c>
      <c r="AC884" s="4">
        <v>3394944</v>
      </c>
      <c r="AD884" s="5" t="s">
        <v>6684</v>
      </c>
      <c r="AE884" s="6">
        <v>0</v>
      </c>
    </row>
    <row r="885" spans="1:31" x14ac:dyDescent="0.25">
      <c r="A885">
        <v>194240</v>
      </c>
      <c r="B885" t="s">
        <v>1631</v>
      </c>
      <c r="C885" t="s">
        <v>1630</v>
      </c>
      <c r="D885">
        <v>4</v>
      </c>
      <c r="E885" t="s">
        <v>5086</v>
      </c>
      <c r="F885" t="s">
        <v>653</v>
      </c>
      <c r="G885" t="s">
        <v>5087</v>
      </c>
      <c r="J885">
        <v>6951</v>
      </c>
      <c r="K885" t="s">
        <v>7</v>
      </c>
      <c r="L885" t="s">
        <v>6</v>
      </c>
      <c r="M885" t="s">
        <v>5</v>
      </c>
      <c r="N885" t="s">
        <v>5089</v>
      </c>
      <c r="O885" t="s">
        <v>0</v>
      </c>
      <c r="P885" s="3">
        <v>709.5</v>
      </c>
      <c r="Q885" s="3">
        <v>1350</v>
      </c>
      <c r="R885" s="3">
        <v>1990.5</v>
      </c>
      <c r="S885" s="3">
        <v>2637</v>
      </c>
      <c r="T885" s="3">
        <v>3216</v>
      </c>
      <c r="U885" s="3">
        <v>3795</v>
      </c>
      <c r="V885" t="s">
        <v>46</v>
      </c>
      <c r="W885" t="s">
        <v>866</v>
      </c>
      <c r="X885" t="s">
        <v>1</v>
      </c>
      <c r="Y885" t="s">
        <v>1</v>
      </c>
      <c r="Z885" t="s">
        <v>5088</v>
      </c>
      <c r="AA885">
        <v>579</v>
      </c>
      <c r="AB885" t="s">
        <v>6717</v>
      </c>
      <c r="AC885" s="4">
        <v>4024629</v>
      </c>
      <c r="AD885" s="5" t="s">
        <v>6684</v>
      </c>
      <c r="AE885" s="6">
        <v>80.25</v>
      </c>
    </row>
    <row r="886" spans="1:31" x14ac:dyDescent="0.25">
      <c r="A886">
        <v>448840</v>
      </c>
      <c r="B886" t="s">
        <v>228</v>
      </c>
      <c r="C886" t="s">
        <v>3107</v>
      </c>
      <c r="D886">
        <v>1</v>
      </c>
      <c r="E886" t="s">
        <v>4308</v>
      </c>
      <c r="F886" t="s">
        <v>4309</v>
      </c>
      <c r="G886" t="s">
        <v>4310</v>
      </c>
      <c r="H886" t="s">
        <v>4311</v>
      </c>
      <c r="I886" t="s">
        <v>4312</v>
      </c>
      <c r="J886">
        <v>3891</v>
      </c>
      <c r="K886" t="s">
        <v>7</v>
      </c>
      <c r="L886" t="s">
        <v>6</v>
      </c>
      <c r="M886" t="s">
        <v>5</v>
      </c>
      <c r="N886" t="s">
        <v>3124</v>
      </c>
      <c r="O886" t="s">
        <v>0</v>
      </c>
      <c r="P886" s="3">
        <v>581.1</v>
      </c>
      <c r="Q886" s="3">
        <v>1162.2</v>
      </c>
      <c r="R886" s="3">
        <v>1743.3</v>
      </c>
      <c r="S886" s="3">
        <v>2324.4</v>
      </c>
      <c r="T886" s="3">
        <v>2905.5</v>
      </c>
      <c r="U886" s="3">
        <v>3486.6</v>
      </c>
      <c r="V886" t="s">
        <v>46</v>
      </c>
      <c r="W886" t="s">
        <v>866</v>
      </c>
      <c r="X886" t="s">
        <v>1</v>
      </c>
      <c r="Y886" t="s">
        <v>1</v>
      </c>
      <c r="Z886" t="s">
        <v>0</v>
      </c>
      <c r="AA886">
        <v>581.09999999999991</v>
      </c>
      <c r="AB886" t="s">
        <v>6717</v>
      </c>
      <c r="AC886" s="4">
        <v>2261060.0999999996</v>
      </c>
      <c r="AD886" s="5" t="s">
        <v>6684</v>
      </c>
      <c r="AE886" s="6">
        <v>0</v>
      </c>
    </row>
    <row r="887" spans="1:31" x14ac:dyDescent="0.25">
      <c r="A887">
        <v>166823</v>
      </c>
      <c r="B887" t="s">
        <v>2406</v>
      </c>
      <c r="C887" t="s">
        <v>2422</v>
      </c>
      <c r="D887">
        <v>4</v>
      </c>
      <c r="E887" t="s">
        <v>2444</v>
      </c>
      <c r="F887" t="s">
        <v>2443</v>
      </c>
      <c r="G887" t="s">
        <v>2442</v>
      </c>
      <c r="H887" t="s">
        <v>2441</v>
      </c>
      <c r="I887" t="s">
        <v>2440</v>
      </c>
      <c r="J887">
        <v>7905</v>
      </c>
      <c r="K887" t="s">
        <v>7</v>
      </c>
      <c r="L887" t="s">
        <v>6</v>
      </c>
      <c r="M887" t="s">
        <v>5</v>
      </c>
      <c r="N887" t="s">
        <v>2439</v>
      </c>
      <c r="O887" t="s">
        <v>0</v>
      </c>
      <c r="P887" s="3">
        <v>585</v>
      </c>
      <c r="Q887" s="3">
        <v>1170</v>
      </c>
      <c r="R887" s="3">
        <v>1755</v>
      </c>
      <c r="S887" s="3">
        <v>2340</v>
      </c>
      <c r="T887" s="3">
        <v>2925</v>
      </c>
      <c r="U887" s="3">
        <v>3510</v>
      </c>
      <c r="V887" t="s">
        <v>29</v>
      </c>
      <c r="W887" t="s">
        <v>2</v>
      </c>
      <c r="X887" t="s">
        <v>39</v>
      </c>
      <c r="Y887" t="s">
        <v>39</v>
      </c>
      <c r="Z887" t="s">
        <v>0</v>
      </c>
      <c r="AA887">
        <v>585</v>
      </c>
      <c r="AB887" t="s">
        <v>6717</v>
      </c>
      <c r="AC887" s="4">
        <v>4624425</v>
      </c>
      <c r="AD887" s="5" t="s">
        <v>6684</v>
      </c>
      <c r="AE887" s="6">
        <v>0</v>
      </c>
    </row>
    <row r="888" spans="1:31" x14ac:dyDescent="0.25">
      <c r="A888">
        <v>169275</v>
      </c>
      <c r="B888" t="s">
        <v>207</v>
      </c>
      <c r="D888">
        <v>4</v>
      </c>
      <c r="E888" t="s">
        <v>2392</v>
      </c>
      <c r="F888" t="s">
        <v>205</v>
      </c>
      <c r="G888" t="s">
        <v>2391</v>
      </c>
      <c r="H888" t="s">
        <v>2390</v>
      </c>
      <c r="I888" t="s">
        <v>2389</v>
      </c>
      <c r="J888">
        <v>8937</v>
      </c>
      <c r="K888" t="s">
        <v>7</v>
      </c>
      <c r="L888" t="s">
        <v>6</v>
      </c>
      <c r="M888" t="s">
        <v>5</v>
      </c>
      <c r="N888" t="s">
        <v>2388</v>
      </c>
      <c r="O888" t="s">
        <v>0</v>
      </c>
      <c r="P888" s="3">
        <v>570.89</v>
      </c>
      <c r="Q888" s="3">
        <v>1011.4</v>
      </c>
      <c r="R888" s="3">
        <v>1451.99</v>
      </c>
      <c r="S888" s="3">
        <v>1745.69</v>
      </c>
      <c r="T888" s="3">
        <v>2333.09</v>
      </c>
      <c r="U888" s="3">
        <v>2773.64</v>
      </c>
      <c r="V888" t="s">
        <v>46</v>
      </c>
      <c r="W888" t="s">
        <v>2</v>
      </c>
      <c r="X888" t="s">
        <v>1</v>
      </c>
      <c r="Y888" t="s">
        <v>1</v>
      </c>
      <c r="Z888" t="s">
        <v>0</v>
      </c>
      <c r="AA888">
        <v>587.40000000000009</v>
      </c>
      <c r="AB888" t="s">
        <v>6717</v>
      </c>
      <c r="AC888" s="4">
        <v>5249593.8000000007</v>
      </c>
      <c r="AD888" s="5" t="s">
        <v>6684</v>
      </c>
      <c r="AE888" s="6">
        <v>0</v>
      </c>
    </row>
    <row r="889" spans="1:31" x14ac:dyDescent="0.25">
      <c r="A889">
        <v>166647</v>
      </c>
      <c r="B889" t="s">
        <v>2406</v>
      </c>
      <c r="C889" t="s">
        <v>2422</v>
      </c>
      <c r="D889">
        <v>4</v>
      </c>
      <c r="E889" t="s">
        <v>6339</v>
      </c>
      <c r="F889" t="s">
        <v>6340</v>
      </c>
      <c r="G889" t="s">
        <v>6341</v>
      </c>
      <c r="H889" t="s">
        <v>6342</v>
      </c>
      <c r="I889" t="s">
        <v>6343</v>
      </c>
      <c r="J889">
        <v>5369</v>
      </c>
      <c r="K889" t="s">
        <v>7</v>
      </c>
      <c r="L889" t="s">
        <v>6</v>
      </c>
      <c r="M889" t="s">
        <v>5</v>
      </c>
      <c r="N889" t="s">
        <v>6344</v>
      </c>
      <c r="O889" t="s">
        <v>0</v>
      </c>
      <c r="P889" s="3">
        <v>591</v>
      </c>
      <c r="Q889" s="3">
        <v>1182</v>
      </c>
      <c r="R889" s="3">
        <v>1773</v>
      </c>
      <c r="S889" s="3">
        <v>2364</v>
      </c>
      <c r="T889" s="3">
        <v>2955</v>
      </c>
      <c r="U889" s="3">
        <v>3546</v>
      </c>
      <c r="V889" t="s">
        <v>6345</v>
      </c>
      <c r="W889" t="s">
        <v>866</v>
      </c>
      <c r="X889" t="s">
        <v>1</v>
      </c>
      <c r="Y889" t="s">
        <v>1</v>
      </c>
      <c r="Z889" t="s">
        <v>0</v>
      </c>
      <c r="AA889">
        <v>591</v>
      </c>
      <c r="AB889" t="s">
        <v>6717</v>
      </c>
      <c r="AC889" s="4">
        <v>3173079</v>
      </c>
      <c r="AD889" s="5" t="s">
        <v>6684</v>
      </c>
      <c r="AE889" s="6">
        <v>0</v>
      </c>
    </row>
    <row r="890" spans="1:31" x14ac:dyDescent="0.25">
      <c r="A890">
        <v>178387</v>
      </c>
      <c r="B890" t="s">
        <v>2044</v>
      </c>
      <c r="D890">
        <v>1</v>
      </c>
      <c r="E890" t="s">
        <v>2105</v>
      </c>
      <c r="F890" t="s">
        <v>2104</v>
      </c>
      <c r="G890" t="s">
        <v>2103</v>
      </c>
      <c r="H890" t="s">
        <v>2102</v>
      </c>
      <c r="I890" t="s">
        <v>2101</v>
      </c>
      <c r="J890">
        <v>5650</v>
      </c>
      <c r="K890" t="s">
        <v>7</v>
      </c>
      <c r="L890" t="s">
        <v>6</v>
      </c>
      <c r="M890" t="s">
        <v>5</v>
      </c>
      <c r="N890" t="s">
        <v>2100</v>
      </c>
      <c r="O890" t="s">
        <v>0</v>
      </c>
      <c r="P890" s="3">
        <v>730.67</v>
      </c>
      <c r="Q890" s="3">
        <v>1381.34</v>
      </c>
      <c r="R890" s="3">
        <v>2037.01</v>
      </c>
      <c r="S890" s="3">
        <v>2732.68</v>
      </c>
      <c r="T890" s="3">
        <v>3326.05</v>
      </c>
      <c r="U890" s="3">
        <v>3919.42</v>
      </c>
      <c r="V890" t="s">
        <v>46</v>
      </c>
      <c r="W890" t="s">
        <v>2</v>
      </c>
      <c r="X890" t="s">
        <v>1</v>
      </c>
      <c r="Y890" t="s">
        <v>1</v>
      </c>
      <c r="Z890" t="s">
        <v>2099</v>
      </c>
      <c r="AA890">
        <v>593.37000000000035</v>
      </c>
      <c r="AB890" t="s">
        <v>6717</v>
      </c>
      <c r="AC890" s="4">
        <v>3352540.5000000019</v>
      </c>
      <c r="AD890" s="5" t="s">
        <v>6684</v>
      </c>
      <c r="AE890" s="6">
        <v>89.799999999999727</v>
      </c>
    </row>
    <row r="891" spans="1:31" x14ac:dyDescent="0.25">
      <c r="A891">
        <v>102553</v>
      </c>
      <c r="B891" t="s">
        <v>183</v>
      </c>
      <c r="C891" t="s">
        <v>3925</v>
      </c>
      <c r="D891">
        <v>1</v>
      </c>
      <c r="E891" t="s">
        <v>3933</v>
      </c>
      <c r="F891" t="s">
        <v>3932</v>
      </c>
      <c r="G891" t="s">
        <v>3931</v>
      </c>
      <c r="H891" t="s">
        <v>3930</v>
      </c>
      <c r="I891" t="s">
        <v>3929</v>
      </c>
      <c r="J891">
        <v>16291</v>
      </c>
      <c r="K891" t="s">
        <v>7</v>
      </c>
      <c r="L891" t="s">
        <v>6</v>
      </c>
      <c r="M891" t="s">
        <v>5</v>
      </c>
      <c r="N891" t="s">
        <v>3928</v>
      </c>
      <c r="O891" t="s">
        <v>3927</v>
      </c>
      <c r="P891" s="3">
        <v>657</v>
      </c>
      <c r="Q891" s="3">
        <v>1434</v>
      </c>
      <c r="R891" s="3">
        <v>2125.5</v>
      </c>
      <c r="S891" s="3">
        <v>2823</v>
      </c>
      <c r="T891" s="3">
        <v>3417</v>
      </c>
      <c r="U891" s="3">
        <v>3903</v>
      </c>
      <c r="V891" t="s">
        <v>3926</v>
      </c>
      <c r="W891" t="s">
        <v>2</v>
      </c>
      <c r="Z891">
        <v>0</v>
      </c>
      <c r="AA891">
        <v>594</v>
      </c>
      <c r="AB891" t="s">
        <v>6717</v>
      </c>
      <c r="AC891" s="4">
        <v>9676854</v>
      </c>
      <c r="AD891" s="5" t="s">
        <v>6684</v>
      </c>
      <c r="AE891" s="6">
        <v>111.75</v>
      </c>
    </row>
    <row r="892" spans="1:31" x14ac:dyDescent="0.25">
      <c r="A892">
        <v>209551</v>
      </c>
      <c r="B892" t="s">
        <v>1314</v>
      </c>
      <c r="D892">
        <v>1</v>
      </c>
      <c r="E892" t="s">
        <v>1335</v>
      </c>
      <c r="F892" t="s">
        <v>1334</v>
      </c>
      <c r="G892" t="s">
        <v>1333</v>
      </c>
      <c r="H892" t="s">
        <v>1332</v>
      </c>
      <c r="I892" t="s">
        <v>1331</v>
      </c>
      <c r="J892">
        <v>20559</v>
      </c>
      <c r="K892" t="s">
        <v>88</v>
      </c>
      <c r="L892" t="s">
        <v>6</v>
      </c>
      <c r="M892" t="s">
        <v>5</v>
      </c>
      <c r="N892" t="s">
        <v>1330</v>
      </c>
      <c r="O892" t="s">
        <v>1329</v>
      </c>
      <c r="P892" s="3">
        <v>1258.25</v>
      </c>
      <c r="Q892" s="3">
        <v>1858.25</v>
      </c>
      <c r="R892" s="3">
        <v>2458.25</v>
      </c>
      <c r="S892" s="3">
        <v>3058.25</v>
      </c>
      <c r="T892" s="3">
        <v>3652.25</v>
      </c>
      <c r="U892" s="3">
        <v>4246.25</v>
      </c>
      <c r="V892" t="s">
        <v>30</v>
      </c>
      <c r="W892" t="s">
        <v>2</v>
      </c>
      <c r="X892" t="s">
        <v>1</v>
      </c>
      <c r="Y892" t="s">
        <v>1</v>
      </c>
      <c r="Z892" t="s">
        <v>1328</v>
      </c>
      <c r="AA892">
        <v>791.99999980199993</v>
      </c>
      <c r="AB892" t="s">
        <v>6717</v>
      </c>
      <c r="AC892" s="4">
        <v>16282727.995929318</v>
      </c>
      <c r="AD892" s="5" t="s">
        <v>6684</v>
      </c>
      <c r="AE892" s="6">
        <v>170.5625</v>
      </c>
    </row>
    <row r="893" spans="1:31" x14ac:dyDescent="0.25">
      <c r="A893">
        <v>206914</v>
      </c>
      <c r="B893" t="s">
        <v>1356</v>
      </c>
      <c r="D893">
        <v>1</v>
      </c>
      <c r="E893" t="s">
        <v>1399</v>
      </c>
      <c r="F893" t="s">
        <v>1398</v>
      </c>
      <c r="G893" t="s">
        <v>1397</v>
      </c>
      <c r="H893" t="s">
        <v>1396</v>
      </c>
      <c r="I893" t="s">
        <v>1395</v>
      </c>
      <c r="J893">
        <v>5054</v>
      </c>
      <c r="K893" t="s">
        <v>7</v>
      </c>
      <c r="L893" t="s">
        <v>6</v>
      </c>
      <c r="M893" t="s">
        <v>5</v>
      </c>
      <c r="N893" t="s">
        <v>1394</v>
      </c>
      <c r="O893" t="s">
        <v>0</v>
      </c>
      <c r="P893" s="3">
        <v>597</v>
      </c>
      <c r="Q893" s="3">
        <v>1194</v>
      </c>
      <c r="R893" s="3">
        <v>1791</v>
      </c>
      <c r="S893" s="3">
        <v>2388</v>
      </c>
      <c r="T893" s="3">
        <v>2985</v>
      </c>
      <c r="U893" s="3">
        <v>3582</v>
      </c>
      <c r="V893" t="s">
        <v>46</v>
      </c>
      <c r="W893" t="s">
        <v>2</v>
      </c>
      <c r="X893" t="s">
        <v>1</v>
      </c>
      <c r="Y893" t="s">
        <v>1</v>
      </c>
      <c r="Z893" t="s">
        <v>1393</v>
      </c>
      <c r="AA893">
        <v>597</v>
      </c>
      <c r="AB893" t="s">
        <v>6717</v>
      </c>
      <c r="AC893" s="4">
        <v>3017238</v>
      </c>
      <c r="AD893" s="5" t="s">
        <v>6684</v>
      </c>
      <c r="AE893" s="6">
        <v>0</v>
      </c>
    </row>
    <row r="894" spans="1:31" x14ac:dyDescent="0.25">
      <c r="A894">
        <v>167376</v>
      </c>
      <c r="B894" t="s">
        <v>2406</v>
      </c>
      <c r="C894" t="s">
        <v>2422</v>
      </c>
      <c r="D894">
        <v>4</v>
      </c>
      <c r="E894" t="s">
        <v>6346</v>
      </c>
      <c r="F894" t="s">
        <v>6347</v>
      </c>
      <c r="G894" t="s">
        <v>6348</v>
      </c>
      <c r="H894" t="s">
        <v>6349</v>
      </c>
      <c r="I894" t="s">
        <v>6350</v>
      </c>
      <c r="J894">
        <v>6963</v>
      </c>
      <c r="K894" t="s">
        <v>7</v>
      </c>
      <c r="L894" t="s">
        <v>6</v>
      </c>
      <c r="M894" t="s">
        <v>5</v>
      </c>
      <c r="N894" t="s">
        <v>6351</v>
      </c>
      <c r="O894" t="s">
        <v>0</v>
      </c>
      <c r="P894" s="3">
        <v>687</v>
      </c>
      <c r="Q894" s="3">
        <v>1284</v>
      </c>
      <c r="R894" s="3">
        <v>1961</v>
      </c>
      <c r="S894" s="3">
        <v>2558</v>
      </c>
      <c r="T894" s="3">
        <v>3155</v>
      </c>
      <c r="U894" s="3">
        <v>3752</v>
      </c>
      <c r="V894" t="s">
        <v>46</v>
      </c>
      <c r="W894" t="s">
        <v>866</v>
      </c>
      <c r="X894" t="s">
        <v>1</v>
      </c>
      <c r="Y894" t="s">
        <v>1</v>
      </c>
      <c r="Z894" t="s">
        <v>0</v>
      </c>
      <c r="AA894">
        <v>597</v>
      </c>
      <c r="AB894" t="s">
        <v>6717</v>
      </c>
      <c r="AC894" s="4">
        <v>4156911</v>
      </c>
      <c r="AD894" s="5" t="s">
        <v>6684</v>
      </c>
      <c r="AE894" s="6">
        <v>42.5</v>
      </c>
    </row>
    <row r="895" spans="1:31" x14ac:dyDescent="0.25">
      <c r="A895">
        <v>133669</v>
      </c>
      <c r="B895" t="s">
        <v>228</v>
      </c>
      <c r="C895" t="s">
        <v>3107</v>
      </c>
      <c r="D895">
        <v>1</v>
      </c>
      <c r="E895" t="s">
        <v>3230</v>
      </c>
      <c r="F895" t="s">
        <v>3229</v>
      </c>
      <c r="G895" t="s">
        <v>3228</v>
      </c>
      <c r="H895" t="s">
        <v>3227</v>
      </c>
      <c r="I895" t="s">
        <v>3226</v>
      </c>
      <c r="J895">
        <v>25476</v>
      </c>
      <c r="K895" t="s">
        <v>7</v>
      </c>
      <c r="L895" t="s">
        <v>6</v>
      </c>
      <c r="M895" t="s">
        <v>5</v>
      </c>
      <c r="N895" t="s">
        <v>3225</v>
      </c>
      <c r="O895" t="s">
        <v>0</v>
      </c>
      <c r="P895" s="3">
        <v>603.87</v>
      </c>
      <c r="Q895" s="3">
        <v>1207.74</v>
      </c>
      <c r="R895" s="3">
        <v>1811.61</v>
      </c>
      <c r="S895" s="3">
        <v>2415.48</v>
      </c>
      <c r="T895" s="3">
        <v>3019.35</v>
      </c>
      <c r="U895" s="3">
        <v>3623.22</v>
      </c>
      <c r="V895" t="s">
        <v>30</v>
      </c>
      <c r="W895" t="s">
        <v>2</v>
      </c>
      <c r="X895" t="s">
        <v>39</v>
      </c>
      <c r="Y895" t="s">
        <v>39</v>
      </c>
      <c r="Z895" t="s">
        <v>0</v>
      </c>
      <c r="AA895">
        <v>603.86999999999989</v>
      </c>
      <c r="AB895" t="s">
        <v>6717</v>
      </c>
      <c r="AC895" s="4">
        <v>15384192.119999997</v>
      </c>
      <c r="AD895" s="5" t="s">
        <v>6684</v>
      </c>
      <c r="AE895" s="6">
        <v>0</v>
      </c>
    </row>
    <row r="896" spans="1:31" x14ac:dyDescent="0.25">
      <c r="A896">
        <v>229018</v>
      </c>
      <c r="B896" t="s">
        <v>200</v>
      </c>
      <c r="C896" t="s">
        <v>767</v>
      </c>
      <c r="D896">
        <v>1</v>
      </c>
      <c r="E896" t="s">
        <v>6049</v>
      </c>
      <c r="F896" t="s">
        <v>872</v>
      </c>
      <c r="G896" t="s">
        <v>6050</v>
      </c>
      <c r="H896" t="s">
        <v>6051</v>
      </c>
      <c r="I896" t="s">
        <v>6052</v>
      </c>
      <c r="J896">
        <v>4661</v>
      </c>
      <c r="K896" t="s">
        <v>7</v>
      </c>
      <c r="L896" t="s">
        <v>6</v>
      </c>
      <c r="M896" t="s">
        <v>5</v>
      </c>
      <c r="N896" t="s">
        <v>6055</v>
      </c>
      <c r="O896" t="s">
        <v>6053</v>
      </c>
      <c r="P896" s="3">
        <v>812.44</v>
      </c>
      <c r="Q896" s="3">
        <v>1416.58</v>
      </c>
      <c r="R896" s="3">
        <v>2020.72</v>
      </c>
      <c r="S896" s="3">
        <v>2624.86</v>
      </c>
      <c r="T896" s="3">
        <v>3229</v>
      </c>
      <c r="U896" s="3" t="s">
        <v>284</v>
      </c>
      <c r="V896" t="s">
        <v>46</v>
      </c>
      <c r="W896" t="s">
        <v>866</v>
      </c>
      <c r="X896" t="s">
        <v>1</v>
      </c>
      <c r="Y896" t="s">
        <v>1</v>
      </c>
      <c r="Z896" t="s">
        <v>6054</v>
      </c>
      <c r="AA896">
        <v>604.13999999999987</v>
      </c>
      <c r="AB896" t="s">
        <v>6717</v>
      </c>
      <c r="AC896" s="4">
        <v>2815896.5399999996</v>
      </c>
      <c r="AD896" s="5" t="s">
        <v>6684</v>
      </c>
      <c r="AE896" s="6">
        <v>52.075000000000273</v>
      </c>
    </row>
    <row r="897" spans="1:31" x14ac:dyDescent="0.25">
      <c r="A897">
        <v>167312</v>
      </c>
      <c r="B897" t="s">
        <v>2406</v>
      </c>
      <c r="C897" t="s">
        <v>2422</v>
      </c>
      <c r="D897">
        <v>4</v>
      </c>
      <c r="E897" t="s">
        <v>2438</v>
      </c>
      <c r="F897" t="s">
        <v>2437</v>
      </c>
      <c r="G897" t="s">
        <v>2436</v>
      </c>
      <c r="H897" t="s">
        <v>2435</v>
      </c>
      <c r="I897" t="s">
        <v>2434</v>
      </c>
      <c r="J897">
        <v>7412</v>
      </c>
      <c r="K897" t="s">
        <v>7</v>
      </c>
      <c r="L897" t="s">
        <v>6</v>
      </c>
      <c r="M897" t="s">
        <v>5</v>
      </c>
      <c r="N897" t="s">
        <v>2433</v>
      </c>
      <c r="O897" t="s">
        <v>0</v>
      </c>
      <c r="P897" s="3">
        <v>606</v>
      </c>
      <c r="Q897" s="3">
        <v>1212</v>
      </c>
      <c r="R897" s="3">
        <v>1818</v>
      </c>
      <c r="S897" s="3">
        <v>2424</v>
      </c>
      <c r="T897" s="3">
        <v>3030</v>
      </c>
      <c r="U897" s="3">
        <v>3636</v>
      </c>
      <c r="V897" t="s">
        <v>46</v>
      </c>
      <c r="W897" t="s">
        <v>2</v>
      </c>
      <c r="X897" t="s">
        <v>1</v>
      </c>
      <c r="Y897" t="s">
        <v>1</v>
      </c>
      <c r="Z897" t="s">
        <v>2432</v>
      </c>
      <c r="AA897">
        <v>606</v>
      </c>
      <c r="AB897" t="s">
        <v>6717</v>
      </c>
      <c r="AC897" s="4">
        <v>4491672</v>
      </c>
      <c r="AD897" s="5" t="s">
        <v>6684</v>
      </c>
      <c r="AE897" s="6">
        <v>0</v>
      </c>
    </row>
    <row r="898" spans="1:31" x14ac:dyDescent="0.25">
      <c r="A898">
        <v>225432</v>
      </c>
      <c r="B898" t="s">
        <v>200</v>
      </c>
      <c r="C898" t="s">
        <v>937</v>
      </c>
      <c r="D898">
        <v>1</v>
      </c>
      <c r="E898" t="s">
        <v>942</v>
      </c>
      <c r="F898" t="s">
        <v>760</v>
      </c>
      <c r="G898" t="s">
        <v>941</v>
      </c>
      <c r="H898" t="s">
        <v>940</v>
      </c>
      <c r="I898" t="s">
        <v>939</v>
      </c>
      <c r="J898">
        <v>13830</v>
      </c>
      <c r="K898" t="s">
        <v>7</v>
      </c>
      <c r="L898" t="s">
        <v>6</v>
      </c>
      <c r="M898" t="s">
        <v>5</v>
      </c>
      <c r="N898" t="s">
        <v>938</v>
      </c>
      <c r="O898" t="s">
        <v>0</v>
      </c>
      <c r="P898" s="3">
        <v>869.5</v>
      </c>
      <c r="Q898" s="3">
        <v>1700</v>
      </c>
      <c r="R898" s="3">
        <v>2405.5</v>
      </c>
      <c r="S898" s="3">
        <v>3013</v>
      </c>
      <c r="T898" s="3">
        <v>3620.5</v>
      </c>
      <c r="U898" s="3">
        <v>4228</v>
      </c>
      <c r="V898" t="s">
        <v>46</v>
      </c>
      <c r="W898" t="s">
        <v>2</v>
      </c>
      <c r="X898" t="s">
        <v>1</v>
      </c>
      <c r="Y898" t="s">
        <v>1</v>
      </c>
      <c r="Z898" t="s">
        <v>0</v>
      </c>
      <c r="AA898">
        <v>607.5</v>
      </c>
      <c r="AB898" t="s">
        <v>6717</v>
      </c>
      <c r="AC898" s="4">
        <v>8401725</v>
      </c>
      <c r="AD898" s="5" t="s">
        <v>6684</v>
      </c>
      <c r="AE898" s="6">
        <v>145.75</v>
      </c>
    </row>
    <row r="899" spans="1:31" x14ac:dyDescent="0.25">
      <c r="A899">
        <v>159382</v>
      </c>
      <c r="B899" t="s">
        <v>169</v>
      </c>
      <c r="C899" t="s">
        <v>2587</v>
      </c>
      <c r="D899">
        <v>1</v>
      </c>
      <c r="E899" t="s">
        <v>6001</v>
      </c>
      <c r="F899" t="s">
        <v>6002</v>
      </c>
      <c r="G899" t="s">
        <v>6003</v>
      </c>
      <c r="H899" t="s">
        <v>6004</v>
      </c>
      <c r="I899" t="s">
        <v>6005</v>
      </c>
      <c r="J899">
        <v>2702</v>
      </c>
      <c r="K899" t="s">
        <v>7</v>
      </c>
      <c r="L899" t="s">
        <v>6</v>
      </c>
      <c r="M899" t="s">
        <v>5</v>
      </c>
      <c r="N899" t="s">
        <v>6006</v>
      </c>
      <c r="O899" t="s">
        <v>0</v>
      </c>
      <c r="P899" s="3">
        <v>937.5</v>
      </c>
      <c r="Q899" s="3">
        <v>1736.25</v>
      </c>
      <c r="R899" s="3">
        <v>2535</v>
      </c>
      <c r="S899" s="3">
        <v>3333.75</v>
      </c>
      <c r="T899" s="3">
        <v>3945.51</v>
      </c>
      <c r="U899" s="3">
        <v>4557.2700000000004</v>
      </c>
      <c r="V899" t="s">
        <v>30</v>
      </c>
      <c r="W899" t="s">
        <v>866</v>
      </c>
      <c r="X899" t="s">
        <v>39</v>
      </c>
      <c r="Y899" t="s">
        <v>39</v>
      </c>
      <c r="Z899" t="s">
        <v>0</v>
      </c>
      <c r="AA899">
        <v>611.76000000000022</v>
      </c>
      <c r="AB899" t="s">
        <v>6717</v>
      </c>
      <c r="AC899" s="4">
        <v>1652975.5200000005</v>
      </c>
      <c r="AD899" s="5" t="s">
        <v>6684</v>
      </c>
      <c r="AE899" s="6">
        <v>221.67749999999978</v>
      </c>
    </row>
    <row r="900" spans="1:31" x14ac:dyDescent="0.25">
      <c r="A900">
        <v>179566</v>
      </c>
      <c r="B900" t="s">
        <v>2044</v>
      </c>
      <c r="C900" t="s">
        <v>4530</v>
      </c>
      <c r="D900">
        <v>1</v>
      </c>
      <c r="E900" t="s">
        <v>4531</v>
      </c>
      <c r="F900" t="s">
        <v>2420</v>
      </c>
      <c r="G900" t="s">
        <v>4532</v>
      </c>
      <c r="H900" t="s">
        <v>4533</v>
      </c>
      <c r="I900" t="s">
        <v>4534</v>
      </c>
      <c r="J900">
        <v>18517</v>
      </c>
      <c r="K900" t="s">
        <v>7</v>
      </c>
      <c r="L900" t="s">
        <v>6</v>
      </c>
      <c r="M900" t="s">
        <v>5</v>
      </c>
      <c r="N900" t="s">
        <v>4535</v>
      </c>
      <c r="O900" t="s">
        <v>0</v>
      </c>
      <c r="P900" s="3">
        <v>856</v>
      </c>
      <c r="Q900" s="3">
        <v>1600</v>
      </c>
      <c r="R900" s="3">
        <v>2300</v>
      </c>
      <c r="S900" s="3">
        <v>2915</v>
      </c>
      <c r="T900" s="3">
        <v>3530</v>
      </c>
      <c r="U900" s="3">
        <v>4145</v>
      </c>
      <c r="V900" t="s">
        <v>30</v>
      </c>
      <c r="W900" t="s">
        <v>866</v>
      </c>
      <c r="X900" t="s">
        <v>39</v>
      </c>
      <c r="Y900" t="s">
        <v>39</v>
      </c>
      <c r="Z900" t="s">
        <v>4536</v>
      </c>
      <c r="AA900">
        <v>615</v>
      </c>
      <c r="AB900" t="s">
        <v>6717</v>
      </c>
      <c r="AC900" s="4">
        <v>11387955</v>
      </c>
      <c r="AD900" s="5" t="s">
        <v>6684</v>
      </c>
      <c r="AE900" s="6">
        <v>113.75</v>
      </c>
    </row>
    <row r="901" spans="1:31" x14ac:dyDescent="0.25">
      <c r="A901">
        <v>133951</v>
      </c>
      <c r="B901" t="s">
        <v>228</v>
      </c>
      <c r="C901" t="s">
        <v>3107</v>
      </c>
      <c r="D901">
        <v>1</v>
      </c>
      <c r="E901" t="s">
        <v>5297</v>
      </c>
      <c r="F901" t="s">
        <v>3177</v>
      </c>
      <c r="G901" t="s">
        <v>5298</v>
      </c>
      <c r="H901" t="s">
        <v>5299</v>
      </c>
      <c r="I901" t="s">
        <v>5299</v>
      </c>
      <c r="J901">
        <v>41009</v>
      </c>
      <c r="K901" t="s">
        <v>7</v>
      </c>
      <c r="L901" t="s">
        <v>6</v>
      </c>
      <c r="M901" t="s">
        <v>5</v>
      </c>
      <c r="N901" t="s">
        <v>5300</v>
      </c>
      <c r="O901" t="s">
        <v>0</v>
      </c>
      <c r="P901" s="3">
        <v>839.09</v>
      </c>
      <c r="Q901" s="3">
        <v>1455.8</v>
      </c>
      <c r="R901" s="3">
        <v>2072.5100000000002</v>
      </c>
      <c r="S901" s="3">
        <v>2689.22</v>
      </c>
      <c r="T901" s="3">
        <v>3305.93</v>
      </c>
      <c r="U901" s="3">
        <v>3922.64</v>
      </c>
      <c r="V901" t="s">
        <v>30</v>
      </c>
      <c r="W901" t="s">
        <v>866</v>
      </c>
      <c r="X901" t="s">
        <v>39</v>
      </c>
      <c r="Y901" t="s">
        <v>39</v>
      </c>
      <c r="Z901" t="s">
        <v>0</v>
      </c>
      <c r="AA901">
        <v>616.71</v>
      </c>
      <c r="AB901" t="s">
        <v>6717</v>
      </c>
      <c r="AC901" s="4">
        <v>25290660.390000001</v>
      </c>
      <c r="AD901" s="5" t="s">
        <v>6684</v>
      </c>
      <c r="AE901" s="6">
        <v>55.5949999999998</v>
      </c>
    </row>
    <row r="902" spans="1:31" x14ac:dyDescent="0.25">
      <c r="A902">
        <v>207263</v>
      </c>
      <c r="B902" t="s">
        <v>1356</v>
      </c>
      <c r="C902" t="s">
        <v>1384</v>
      </c>
      <c r="D902">
        <v>1</v>
      </c>
      <c r="E902" t="s">
        <v>1383</v>
      </c>
      <c r="F902" t="s">
        <v>1382</v>
      </c>
      <c r="G902" t="s">
        <v>1381</v>
      </c>
      <c r="H902" t="s">
        <v>1380</v>
      </c>
      <c r="I902" t="s">
        <v>1379</v>
      </c>
      <c r="J902">
        <v>7094</v>
      </c>
      <c r="K902" t="s">
        <v>7</v>
      </c>
      <c r="L902" t="s">
        <v>6</v>
      </c>
      <c r="M902" t="s">
        <v>5</v>
      </c>
      <c r="N902" t="s">
        <v>1378</v>
      </c>
      <c r="O902" t="s">
        <v>0</v>
      </c>
      <c r="P902" s="3">
        <v>620.70000000000005</v>
      </c>
      <c r="Q902" s="3">
        <v>1241.4000000000001</v>
      </c>
      <c r="R902" s="3">
        <v>1862.1</v>
      </c>
      <c r="S902" s="3">
        <v>2482.8000000000002</v>
      </c>
      <c r="T902" s="3">
        <v>3103.5</v>
      </c>
      <c r="U902" s="3">
        <v>3724.2</v>
      </c>
      <c r="V902" t="s">
        <v>46</v>
      </c>
      <c r="W902" t="s">
        <v>2</v>
      </c>
      <c r="X902" t="s">
        <v>1</v>
      </c>
      <c r="Y902" t="s">
        <v>1</v>
      </c>
      <c r="Z902" t="s">
        <v>1377</v>
      </c>
      <c r="AA902">
        <v>620.69999999999982</v>
      </c>
      <c r="AB902" t="s">
        <v>6717</v>
      </c>
      <c r="AC902" s="4">
        <v>4403245.7999999989</v>
      </c>
      <c r="AD902" s="5" t="s">
        <v>6684</v>
      </c>
      <c r="AE902" s="6">
        <v>0</v>
      </c>
    </row>
    <row r="903" spans="1:31" x14ac:dyDescent="0.25">
      <c r="A903">
        <v>176947</v>
      </c>
      <c r="B903" t="s">
        <v>2044</v>
      </c>
      <c r="C903" t="s">
        <v>2125</v>
      </c>
      <c r="D903">
        <v>2</v>
      </c>
      <c r="E903" t="s">
        <v>2124</v>
      </c>
      <c r="F903" t="s">
        <v>2123</v>
      </c>
      <c r="G903" t="s">
        <v>2122</v>
      </c>
      <c r="H903" t="s">
        <v>2121</v>
      </c>
      <c r="I903" t="s">
        <v>2120</v>
      </c>
      <c r="J903">
        <v>1185</v>
      </c>
      <c r="K903" t="s">
        <v>7</v>
      </c>
      <c r="L903" t="s">
        <v>20</v>
      </c>
      <c r="M903" t="s">
        <v>5</v>
      </c>
      <c r="N903" t="s">
        <v>2119</v>
      </c>
      <c r="O903" t="s">
        <v>0</v>
      </c>
      <c r="P903" s="3">
        <v>720</v>
      </c>
      <c r="Q903" s="3">
        <v>1350</v>
      </c>
      <c r="R903" s="3">
        <v>1980</v>
      </c>
      <c r="S903" s="3">
        <v>2610</v>
      </c>
      <c r="T903" s="3">
        <v>3240</v>
      </c>
      <c r="U903" s="3">
        <v>3870</v>
      </c>
      <c r="V903" t="s">
        <v>46</v>
      </c>
      <c r="W903" t="s">
        <v>2</v>
      </c>
      <c r="X903" t="s">
        <v>1</v>
      </c>
      <c r="Y903" t="s">
        <v>1</v>
      </c>
      <c r="Z903" t="s">
        <v>2118</v>
      </c>
      <c r="AA903">
        <v>630</v>
      </c>
      <c r="AB903" t="s">
        <v>6717</v>
      </c>
      <c r="AC903" s="4">
        <v>746550</v>
      </c>
      <c r="AD903" s="5" t="s">
        <v>6684</v>
      </c>
      <c r="AE903" s="6">
        <v>22.5</v>
      </c>
    </row>
    <row r="904" spans="1:31" x14ac:dyDescent="0.25">
      <c r="A904">
        <v>450933</v>
      </c>
      <c r="B904" t="s">
        <v>139</v>
      </c>
      <c r="C904" t="s">
        <v>138</v>
      </c>
      <c r="D904">
        <v>3</v>
      </c>
      <c r="E904" t="s">
        <v>137</v>
      </c>
      <c r="F904" t="s">
        <v>136</v>
      </c>
      <c r="G904" t="s">
        <v>135</v>
      </c>
      <c r="H904" t="s">
        <v>134</v>
      </c>
      <c r="I904" t="s">
        <v>133</v>
      </c>
      <c r="J904">
        <v>15482</v>
      </c>
      <c r="K904" t="s">
        <v>21</v>
      </c>
      <c r="L904" t="s">
        <v>20</v>
      </c>
      <c r="M904" t="s">
        <v>19</v>
      </c>
      <c r="N904" t="s">
        <v>132</v>
      </c>
      <c r="O904" t="s">
        <v>0</v>
      </c>
      <c r="P904" s="3">
        <v>630</v>
      </c>
      <c r="Q904" s="3">
        <v>1260</v>
      </c>
      <c r="R904" s="3">
        <v>1890</v>
      </c>
      <c r="S904" s="3">
        <v>2520</v>
      </c>
      <c r="T904" s="3">
        <v>3150</v>
      </c>
      <c r="U904" s="3">
        <v>3780</v>
      </c>
      <c r="V904" t="s">
        <v>30</v>
      </c>
      <c r="W904" t="s">
        <v>2</v>
      </c>
      <c r="Z904" t="s">
        <v>0</v>
      </c>
      <c r="AA904">
        <v>630</v>
      </c>
      <c r="AB904" t="s">
        <v>6717</v>
      </c>
      <c r="AC904" s="4">
        <v>9753660</v>
      </c>
      <c r="AD904" s="5" t="s">
        <v>6684</v>
      </c>
      <c r="AE904" s="6">
        <v>0</v>
      </c>
    </row>
    <row r="905" spans="1:31" x14ac:dyDescent="0.25">
      <c r="A905">
        <v>204486</v>
      </c>
      <c r="B905" t="s">
        <v>1406</v>
      </c>
      <c r="D905">
        <v>2</v>
      </c>
      <c r="E905" t="s">
        <v>5526</v>
      </c>
      <c r="F905" t="s">
        <v>5527</v>
      </c>
      <c r="G905" t="s">
        <v>5528</v>
      </c>
      <c r="H905" t="s">
        <v>5529</v>
      </c>
      <c r="I905" t="s">
        <v>5530</v>
      </c>
      <c r="J905">
        <v>4045</v>
      </c>
      <c r="K905" t="s">
        <v>88</v>
      </c>
      <c r="L905" t="s">
        <v>20</v>
      </c>
      <c r="M905" t="s">
        <v>5</v>
      </c>
      <c r="N905" t="s">
        <v>5532</v>
      </c>
      <c r="O905" t="s">
        <v>5533</v>
      </c>
      <c r="P905" s="3">
        <v>840</v>
      </c>
      <c r="Q905" s="3">
        <v>1470</v>
      </c>
      <c r="R905" s="3">
        <v>2100</v>
      </c>
      <c r="S905" s="3">
        <v>2730</v>
      </c>
      <c r="T905" s="3">
        <v>3360</v>
      </c>
      <c r="U905" s="3">
        <v>3990</v>
      </c>
      <c r="V905" t="s">
        <v>46</v>
      </c>
      <c r="W905" t="s">
        <v>866</v>
      </c>
      <c r="X905" t="s">
        <v>1</v>
      </c>
      <c r="Y905" t="s">
        <v>1</v>
      </c>
      <c r="Z905" t="s">
        <v>5531</v>
      </c>
      <c r="AA905">
        <v>839.99999978999995</v>
      </c>
      <c r="AB905" t="s">
        <v>6717</v>
      </c>
      <c r="AC905" s="4">
        <v>3397799.99915055</v>
      </c>
      <c r="AD905" s="5" t="s">
        <v>6684</v>
      </c>
      <c r="AE905" s="6">
        <v>52.5</v>
      </c>
    </row>
    <row r="906" spans="1:31" x14ac:dyDescent="0.25">
      <c r="A906">
        <v>137351</v>
      </c>
      <c r="B906" t="s">
        <v>228</v>
      </c>
      <c r="C906" t="s">
        <v>3107</v>
      </c>
      <c r="D906">
        <v>1</v>
      </c>
      <c r="E906" t="s">
        <v>3128</v>
      </c>
      <c r="F906" t="s">
        <v>3116</v>
      </c>
      <c r="G906" t="s">
        <v>3127</v>
      </c>
      <c r="H906" t="s">
        <v>3126</v>
      </c>
      <c r="I906" t="s">
        <v>3125</v>
      </c>
      <c r="J906">
        <v>31067</v>
      </c>
      <c r="K906" t="s">
        <v>7</v>
      </c>
      <c r="L906" t="s">
        <v>6</v>
      </c>
      <c r="M906" t="s">
        <v>5</v>
      </c>
      <c r="N906" t="s">
        <v>3124</v>
      </c>
      <c r="O906" t="s">
        <v>0</v>
      </c>
      <c r="P906" s="3">
        <v>670.57</v>
      </c>
      <c r="Q906" s="3">
        <v>1304.1400000000001</v>
      </c>
      <c r="R906" s="3">
        <v>1937.71</v>
      </c>
      <c r="S906" s="3">
        <v>2571.2800000000002</v>
      </c>
      <c r="T906" s="3">
        <v>3204.85</v>
      </c>
      <c r="U906" s="3">
        <v>3838.42</v>
      </c>
      <c r="V906" t="s">
        <v>46</v>
      </c>
      <c r="W906" t="s">
        <v>2</v>
      </c>
      <c r="X906" t="s">
        <v>1</v>
      </c>
      <c r="Y906" t="s">
        <v>1</v>
      </c>
      <c r="Z906" t="s">
        <v>0</v>
      </c>
      <c r="AA906">
        <v>633.56999999999971</v>
      </c>
      <c r="AB906" t="s">
        <v>6717</v>
      </c>
      <c r="AC906" s="4">
        <v>19683119.18999999</v>
      </c>
      <c r="AD906" s="5" t="s">
        <v>6684</v>
      </c>
      <c r="AE906" s="6">
        <v>9.2500000000004547</v>
      </c>
    </row>
    <row r="907" spans="1:31" x14ac:dyDescent="0.25">
      <c r="A907">
        <v>228459</v>
      </c>
      <c r="B907" t="s">
        <v>200</v>
      </c>
      <c r="C907" t="s">
        <v>808</v>
      </c>
      <c r="D907">
        <v>1</v>
      </c>
      <c r="E907" t="s">
        <v>807</v>
      </c>
      <c r="F907" t="s">
        <v>806</v>
      </c>
      <c r="G907" t="s">
        <v>805</v>
      </c>
      <c r="H907" t="s">
        <v>804</v>
      </c>
      <c r="I907" t="s">
        <v>803</v>
      </c>
      <c r="J907">
        <v>32177</v>
      </c>
      <c r="K907" t="s">
        <v>7</v>
      </c>
      <c r="L907" t="s">
        <v>6</v>
      </c>
      <c r="M907" t="s">
        <v>5</v>
      </c>
      <c r="N907" t="s">
        <v>802</v>
      </c>
      <c r="O907" t="s">
        <v>0</v>
      </c>
      <c r="P907" s="3">
        <v>635.70000000000005</v>
      </c>
      <c r="Q907" s="3">
        <v>1271.4000000000001</v>
      </c>
      <c r="R907" s="3">
        <v>1907.1</v>
      </c>
      <c r="S907" s="3">
        <v>2542.8000000000002</v>
      </c>
      <c r="T907" s="3">
        <v>3178.5</v>
      </c>
      <c r="U907" s="3">
        <v>3814.2</v>
      </c>
      <c r="V907" t="s">
        <v>72</v>
      </c>
      <c r="W907" t="s">
        <v>2</v>
      </c>
      <c r="X907" t="s">
        <v>1</v>
      </c>
      <c r="Y907" t="s">
        <v>1</v>
      </c>
      <c r="Z907" t="s">
        <v>801</v>
      </c>
      <c r="AA907">
        <v>635.69999999999982</v>
      </c>
      <c r="AB907" t="s">
        <v>6717</v>
      </c>
      <c r="AC907" s="4">
        <v>20454918.899999995</v>
      </c>
      <c r="AD907" s="5" t="s">
        <v>6684</v>
      </c>
      <c r="AE907" s="6">
        <v>0</v>
      </c>
    </row>
    <row r="908" spans="1:31" x14ac:dyDescent="0.25">
      <c r="A908">
        <v>127617</v>
      </c>
      <c r="B908" t="s">
        <v>86</v>
      </c>
      <c r="C908" t="s">
        <v>3320</v>
      </c>
      <c r="D908">
        <v>4</v>
      </c>
      <c r="E908" t="s">
        <v>3353</v>
      </c>
      <c r="F908" t="s">
        <v>3352</v>
      </c>
      <c r="G908" t="s">
        <v>3351</v>
      </c>
      <c r="H908" t="s">
        <v>3350</v>
      </c>
      <c r="I908" t="s">
        <v>3349</v>
      </c>
      <c r="J908">
        <v>1837</v>
      </c>
      <c r="K908" t="s">
        <v>7</v>
      </c>
      <c r="L908" t="s">
        <v>6</v>
      </c>
      <c r="M908" t="s">
        <v>5</v>
      </c>
      <c r="N908" t="s">
        <v>3348</v>
      </c>
      <c r="O908" t="s">
        <v>0</v>
      </c>
      <c r="P908" s="3">
        <v>668.41</v>
      </c>
      <c r="Q908" s="3">
        <v>1323.82</v>
      </c>
      <c r="R908" s="3">
        <v>1979.23</v>
      </c>
      <c r="S908" s="3">
        <v>2634.64</v>
      </c>
      <c r="T908" s="3">
        <v>3270.34</v>
      </c>
      <c r="U908" s="3">
        <v>3906.04</v>
      </c>
      <c r="V908" t="s">
        <v>30</v>
      </c>
      <c r="W908" t="s">
        <v>2</v>
      </c>
      <c r="X908" t="s">
        <v>39</v>
      </c>
      <c r="Y908" t="s">
        <v>39</v>
      </c>
      <c r="Z908" t="s">
        <v>3347</v>
      </c>
      <c r="AA908">
        <v>635.70000000000027</v>
      </c>
      <c r="AB908" t="s">
        <v>6717</v>
      </c>
      <c r="AC908" s="4">
        <v>1167780.9000000006</v>
      </c>
      <c r="AD908" s="5" t="s">
        <v>6684</v>
      </c>
      <c r="AE908" s="6">
        <v>22.959999999999582</v>
      </c>
    </row>
    <row r="909" spans="1:31" x14ac:dyDescent="0.25">
      <c r="A909">
        <v>138354</v>
      </c>
      <c r="B909" t="s">
        <v>228</v>
      </c>
      <c r="C909" t="s">
        <v>3107</v>
      </c>
      <c r="D909">
        <v>1</v>
      </c>
      <c r="E909" t="s">
        <v>3106</v>
      </c>
      <c r="F909" t="s">
        <v>3105</v>
      </c>
      <c r="G909" t="s">
        <v>3104</v>
      </c>
      <c r="H909" t="s">
        <v>3103</v>
      </c>
      <c r="I909" t="s">
        <v>3102</v>
      </c>
      <c r="J909">
        <v>10072</v>
      </c>
      <c r="K909" t="s">
        <v>7</v>
      </c>
      <c r="L909" t="s">
        <v>6</v>
      </c>
      <c r="M909" t="s">
        <v>5</v>
      </c>
      <c r="N909" t="s">
        <v>3101</v>
      </c>
      <c r="O909" t="s">
        <v>3100</v>
      </c>
      <c r="P909" s="3">
        <v>636</v>
      </c>
      <c r="Q909" s="3">
        <v>1272</v>
      </c>
      <c r="R909" s="3">
        <v>1908</v>
      </c>
      <c r="S909" s="3">
        <v>2544</v>
      </c>
      <c r="T909" s="3">
        <v>3180</v>
      </c>
      <c r="U909" s="3">
        <v>3816</v>
      </c>
      <c r="V909" t="s">
        <v>46</v>
      </c>
      <c r="W909" t="s">
        <v>2</v>
      </c>
      <c r="X909" t="s">
        <v>39</v>
      </c>
      <c r="Y909" t="s">
        <v>39</v>
      </c>
      <c r="Z909" t="s">
        <v>0</v>
      </c>
      <c r="AA909">
        <v>636</v>
      </c>
      <c r="AB909" t="s">
        <v>6717</v>
      </c>
      <c r="AC909" s="4">
        <v>6405792</v>
      </c>
      <c r="AD909" s="5" t="s">
        <v>6684</v>
      </c>
      <c r="AE909" s="6">
        <v>0</v>
      </c>
    </row>
    <row r="910" spans="1:31" x14ac:dyDescent="0.25">
      <c r="A910">
        <v>102632</v>
      </c>
      <c r="B910" t="s">
        <v>183</v>
      </c>
      <c r="C910" t="s">
        <v>3925</v>
      </c>
      <c r="D910">
        <v>1</v>
      </c>
      <c r="E910" t="s">
        <v>4458</v>
      </c>
      <c r="F910" t="s">
        <v>4459</v>
      </c>
      <c r="G910" t="s">
        <v>4460</v>
      </c>
      <c r="H910" t="s">
        <v>4461</v>
      </c>
      <c r="I910" t="s">
        <v>4462</v>
      </c>
      <c r="J910">
        <v>2681</v>
      </c>
      <c r="K910" t="s">
        <v>7</v>
      </c>
      <c r="L910" t="s">
        <v>6</v>
      </c>
      <c r="M910" t="s">
        <v>5</v>
      </c>
      <c r="N910" t="s">
        <v>4463</v>
      </c>
      <c r="O910" t="s">
        <v>0</v>
      </c>
      <c r="P910" s="3">
        <v>1663.5</v>
      </c>
      <c r="Q910" s="3">
        <v>2299.5</v>
      </c>
      <c r="R910" s="3">
        <v>2935.5</v>
      </c>
      <c r="S910" s="3">
        <v>3571.5</v>
      </c>
      <c r="T910" s="3">
        <v>4207.5</v>
      </c>
      <c r="U910" s="3">
        <v>4843.5</v>
      </c>
      <c r="V910" t="s">
        <v>30</v>
      </c>
      <c r="W910" t="s">
        <v>866</v>
      </c>
      <c r="X910" t="s">
        <v>39</v>
      </c>
      <c r="Y910" t="s">
        <v>39</v>
      </c>
      <c r="Z910" t="s">
        <v>0</v>
      </c>
      <c r="AA910">
        <v>636</v>
      </c>
      <c r="AB910" t="s">
        <v>6717</v>
      </c>
      <c r="AC910" s="4">
        <v>1705116</v>
      </c>
      <c r="AD910" s="5" t="s">
        <v>6684</v>
      </c>
      <c r="AE910" s="6">
        <v>256.875</v>
      </c>
    </row>
    <row r="911" spans="1:31" x14ac:dyDescent="0.25">
      <c r="A911">
        <v>132903</v>
      </c>
      <c r="B911" t="s">
        <v>228</v>
      </c>
      <c r="C911" t="s">
        <v>3107</v>
      </c>
      <c r="D911">
        <v>1</v>
      </c>
      <c r="E911" t="s">
        <v>3254</v>
      </c>
      <c r="F911" t="s">
        <v>225</v>
      </c>
      <c r="G911" t="s">
        <v>3253</v>
      </c>
      <c r="H911" t="s">
        <v>3252</v>
      </c>
      <c r="I911" t="s">
        <v>3251</v>
      </c>
      <c r="J911">
        <v>52671</v>
      </c>
      <c r="K911" t="s">
        <v>7</v>
      </c>
      <c r="L911" t="s">
        <v>6</v>
      </c>
      <c r="M911" t="s">
        <v>5</v>
      </c>
      <c r="N911" t="s">
        <v>3250</v>
      </c>
      <c r="O911" t="s">
        <v>3249</v>
      </c>
      <c r="P911" s="3">
        <v>636.84</v>
      </c>
      <c r="Q911" s="3">
        <v>1273.68</v>
      </c>
      <c r="R911" s="3">
        <v>1910.52</v>
      </c>
      <c r="S911" s="3">
        <v>2547.36</v>
      </c>
      <c r="T911" s="3">
        <v>3184.2</v>
      </c>
      <c r="U911" s="3">
        <v>3821.04</v>
      </c>
      <c r="V911" t="s">
        <v>46</v>
      </c>
      <c r="W911" t="s">
        <v>2</v>
      </c>
      <c r="X911" t="s">
        <v>1</v>
      </c>
      <c r="Y911" t="s">
        <v>1</v>
      </c>
      <c r="Z911" t="s">
        <v>0</v>
      </c>
      <c r="AA911">
        <v>636.83999999999969</v>
      </c>
      <c r="AB911" t="s">
        <v>6717</v>
      </c>
      <c r="AC911" s="4">
        <v>33542999.639999982</v>
      </c>
      <c r="AD911" s="5" t="s">
        <v>6684</v>
      </c>
      <c r="AE911" s="6">
        <v>4.5474735088646412E-13</v>
      </c>
    </row>
    <row r="912" spans="1:31" x14ac:dyDescent="0.25">
      <c r="A912">
        <v>134130</v>
      </c>
      <c r="B912" t="s">
        <v>228</v>
      </c>
      <c r="C912" t="s">
        <v>3107</v>
      </c>
      <c r="D912">
        <v>1</v>
      </c>
      <c r="E912" t="s">
        <v>3217</v>
      </c>
      <c r="F912" t="s">
        <v>996</v>
      </c>
      <c r="G912" t="s">
        <v>3216</v>
      </c>
      <c r="H912" t="s">
        <v>3215</v>
      </c>
      <c r="I912" t="s">
        <v>3214</v>
      </c>
      <c r="J912">
        <v>32829</v>
      </c>
      <c r="K912" t="s">
        <v>7</v>
      </c>
      <c r="L912" t="s">
        <v>6</v>
      </c>
      <c r="M912" t="s">
        <v>5</v>
      </c>
      <c r="N912" t="s">
        <v>3213</v>
      </c>
      <c r="O912" t="s">
        <v>0</v>
      </c>
      <c r="P912" s="3">
        <v>638.13</v>
      </c>
      <c r="Q912" s="3">
        <v>1276.26</v>
      </c>
      <c r="R912" s="3">
        <v>1914.39</v>
      </c>
      <c r="S912" s="3">
        <v>2552.52</v>
      </c>
      <c r="T912" s="3">
        <v>3190.65</v>
      </c>
      <c r="U912" s="3">
        <v>3828.78</v>
      </c>
      <c r="V912" t="s">
        <v>101</v>
      </c>
      <c r="W912" t="s">
        <v>2</v>
      </c>
      <c r="X912" t="s">
        <v>1</v>
      </c>
      <c r="Y912" t="s">
        <v>1</v>
      </c>
      <c r="Z912" t="s">
        <v>0</v>
      </c>
      <c r="AA912">
        <v>638.13000000000011</v>
      </c>
      <c r="AB912" t="s">
        <v>6717</v>
      </c>
      <c r="AC912" s="4">
        <v>20949169.770000003</v>
      </c>
      <c r="AD912" s="5" t="s">
        <v>6684</v>
      </c>
      <c r="AE912" s="6">
        <v>0</v>
      </c>
    </row>
    <row r="913" spans="1:31" x14ac:dyDescent="0.25">
      <c r="A913">
        <v>126863</v>
      </c>
      <c r="B913" t="s">
        <v>86</v>
      </c>
      <c r="C913" t="s">
        <v>3320</v>
      </c>
      <c r="D913">
        <v>4</v>
      </c>
      <c r="E913" t="s">
        <v>3381</v>
      </c>
      <c r="F913" t="s">
        <v>3380</v>
      </c>
      <c r="G913" t="s">
        <v>3379</v>
      </c>
      <c r="H913" t="s">
        <v>3378</v>
      </c>
      <c r="I913" t="s">
        <v>3377</v>
      </c>
      <c r="J913">
        <v>7617</v>
      </c>
      <c r="K913" t="s">
        <v>7</v>
      </c>
      <c r="L913" t="s">
        <v>6</v>
      </c>
      <c r="M913" t="s">
        <v>5</v>
      </c>
      <c r="N913" t="s">
        <v>3376</v>
      </c>
      <c r="O913" t="s">
        <v>0</v>
      </c>
      <c r="P913" s="3">
        <v>708.39</v>
      </c>
      <c r="Q913" s="3">
        <v>1359.36</v>
      </c>
      <c r="R913" s="3">
        <v>2010.33</v>
      </c>
      <c r="S913" s="3">
        <v>2661.3</v>
      </c>
      <c r="T913" s="3">
        <v>3303.72</v>
      </c>
      <c r="U913" s="3">
        <v>3946.14</v>
      </c>
      <c r="V913" t="s">
        <v>72</v>
      </c>
      <c r="W913" t="s">
        <v>2</v>
      </c>
      <c r="X913" t="s">
        <v>1</v>
      </c>
      <c r="Y913" t="s">
        <v>1</v>
      </c>
      <c r="Z913" t="s">
        <v>3375</v>
      </c>
      <c r="AA913">
        <v>642.41999999999962</v>
      </c>
      <c r="AB913" t="s">
        <v>6717</v>
      </c>
      <c r="AC913" s="4">
        <v>4893313.1399999969</v>
      </c>
      <c r="AD913" s="5" t="s">
        <v>6684</v>
      </c>
      <c r="AE913" s="6">
        <v>22.9050000000002</v>
      </c>
    </row>
    <row r="914" spans="1:31" x14ac:dyDescent="0.25">
      <c r="A914">
        <v>176965</v>
      </c>
      <c r="B914" t="s">
        <v>2044</v>
      </c>
      <c r="D914">
        <v>1</v>
      </c>
      <c r="E914" t="s">
        <v>4410</v>
      </c>
      <c r="F914" t="s">
        <v>4411</v>
      </c>
      <c r="G914" t="s">
        <v>4412</v>
      </c>
      <c r="H914" t="s">
        <v>4413</v>
      </c>
      <c r="I914" t="s">
        <v>4414</v>
      </c>
      <c r="J914">
        <v>9838</v>
      </c>
      <c r="K914" t="s">
        <v>7</v>
      </c>
      <c r="L914" t="s">
        <v>6</v>
      </c>
      <c r="M914" t="s">
        <v>5</v>
      </c>
      <c r="N914" t="s">
        <v>4415</v>
      </c>
      <c r="O914" t="s">
        <v>0</v>
      </c>
      <c r="P914" s="3">
        <v>732.15</v>
      </c>
      <c r="Q914" s="3">
        <v>1464.3</v>
      </c>
      <c r="R914" s="3">
        <v>2371.65</v>
      </c>
      <c r="S914" s="3">
        <v>3016.2</v>
      </c>
      <c r="T914" s="3">
        <v>3660.75</v>
      </c>
      <c r="U914" s="3">
        <v>4305.3</v>
      </c>
      <c r="V914" t="s">
        <v>46</v>
      </c>
      <c r="W914" t="s">
        <v>866</v>
      </c>
      <c r="X914" t="s">
        <v>1</v>
      </c>
      <c r="Y914" t="s">
        <v>1</v>
      </c>
      <c r="Z914" t="s">
        <v>0</v>
      </c>
      <c r="AA914">
        <v>644.55000000000018</v>
      </c>
      <c r="AB914" t="s">
        <v>6717</v>
      </c>
      <c r="AC914" s="4">
        <v>6341082.9000000022</v>
      </c>
      <c r="AD914" s="5" t="s">
        <v>6684</v>
      </c>
      <c r="AE914" s="6">
        <v>109.5</v>
      </c>
    </row>
    <row r="915" spans="1:31" x14ac:dyDescent="0.25">
      <c r="A915">
        <v>224615</v>
      </c>
      <c r="B915" t="s">
        <v>200</v>
      </c>
      <c r="D915">
        <v>4</v>
      </c>
      <c r="E915" t="s">
        <v>972</v>
      </c>
      <c r="F915" t="s">
        <v>838</v>
      </c>
      <c r="G915" t="s">
        <v>971</v>
      </c>
      <c r="H915" t="s">
        <v>970</v>
      </c>
      <c r="I915" t="s">
        <v>969</v>
      </c>
      <c r="J915">
        <v>10549</v>
      </c>
      <c r="K915" t="s">
        <v>7</v>
      </c>
      <c r="L915" t="s">
        <v>6</v>
      </c>
      <c r="M915" t="s">
        <v>5</v>
      </c>
      <c r="N915" t="s">
        <v>968</v>
      </c>
      <c r="O915" t="s">
        <v>967</v>
      </c>
      <c r="P915" s="3">
        <v>671.75</v>
      </c>
      <c r="Q915" s="3">
        <v>1318.3</v>
      </c>
      <c r="R915" s="3">
        <v>1964.95</v>
      </c>
      <c r="S915" s="3">
        <v>2611.6</v>
      </c>
      <c r="T915" s="3">
        <v>3258.25</v>
      </c>
      <c r="U915" s="3">
        <v>3904.9</v>
      </c>
      <c r="V915" t="s">
        <v>46</v>
      </c>
      <c r="W915" t="s">
        <v>2</v>
      </c>
      <c r="X915" t="s">
        <v>1</v>
      </c>
      <c r="Y915" t="s">
        <v>1</v>
      </c>
      <c r="Z915" t="s">
        <v>0</v>
      </c>
      <c r="AA915">
        <v>646.65000000000009</v>
      </c>
      <c r="AB915" t="s">
        <v>6717</v>
      </c>
      <c r="AC915" s="4">
        <v>6821510.8500000006</v>
      </c>
      <c r="AD915" s="5" t="s">
        <v>6684</v>
      </c>
      <c r="AE915" s="6">
        <v>6.25</v>
      </c>
    </row>
    <row r="916" spans="1:31" x14ac:dyDescent="0.25">
      <c r="A916">
        <v>134097</v>
      </c>
      <c r="B916" t="s">
        <v>228</v>
      </c>
      <c r="C916" t="s">
        <v>3107</v>
      </c>
      <c r="D916">
        <v>1</v>
      </c>
      <c r="E916" t="s">
        <v>5301</v>
      </c>
      <c r="F916" t="s">
        <v>3122</v>
      </c>
      <c r="G916" t="s">
        <v>5302</v>
      </c>
      <c r="H916" t="s">
        <v>5303</v>
      </c>
      <c r="I916" t="s">
        <v>5304</v>
      </c>
      <c r="J916">
        <v>32948</v>
      </c>
      <c r="K916" t="s">
        <v>7</v>
      </c>
      <c r="L916" t="s">
        <v>6</v>
      </c>
      <c r="M916" t="s">
        <v>5</v>
      </c>
      <c r="N916" t="s">
        <v>967</v>
      </c>
      <c r="O916" t="s">
        <v>5305</v>
      </c>
      <c r="P916" s="3">
        <v>646.65</v>
      </c>
      <c r="Q916" s="3">
        <v>1939.95</v>
      </c>
      <c r="R916" s="3">
        <v>1939.95</v>
      </c>
      <c r="S916" s="3">
        <v>2586.6</v>
      </c>
      <c r="T916" s="3">
        <v>3233.25</v>
      </c>
      <c r="U916" s="3">
        <v>3879.9</v>
      </c>
      <c r="V916" t="s">
        <v>46</v>
      </c>
      <c r="W916" t="s">
        <v>866</v>
      </c>
      <c r="X916" t="s">
        <v>1</v>
      </c>
      <c r="Y916" t="s">
        <v>1</v>
      </c>
      <c r="Z916" t="s">
        <v>0</v>
      </c>
      <c r="AA916">
        <v>646.65000000000009</v>
      </c>
      <c r="AB916" t="s">
        <v>6717</v>
      </c>
      <c r="AC916" s="4">
        <v>21305824.200000003</v>
      </c>
      <c r="AD916" s="5" t="s">
        <v>6684</v>
      </c>
      <c r="AE916" s="6">
        <v>0</v>
      </c>
    </row>
    <row r="917" spans="1:31" x14ac:dyDescent="0.25">
      <c r="A917">
        <v>151379</v>
      </c>
      <c r="B917" t="s">
        <v>2763</v>
      </c>
      <c r="C917" t="s">
        <v>2787</v>
      </c>
      <c r="D917">
        <v>1</v>
      </c>
      <c r="E917" t="s">
        <v>5800</v>
      </c>
      <c r="F917" t="s">
        <v>5801</v>
      </c>
      <c r="G917" t="s">
        <v>5802</v>
      </c>
      <c r="H917" t="s">
        <v>5803</v>
      </c>
      <c r="I917" t="s">
        <v>5804</v>
      </c>
      <c r="J917">
        <v>5989</v>
      </c>
      <c r="K917" t="s">
        <v>7</v>
      </c>
      <c r="L917" t="s">
        <v>6</v>
      </c>
      <c r="M917" t="s">
        <v>5</v>
      </c>
      <c r="N917" t="s">
        <v>6725</v>
      </c>
      <c r="O917" t="s">
        <v>0</v>
      </c>
      <c r="P917" s="3">
        <f>215.92*3</f>
        <v>647.76</v>
      </c>
      <c r="Q917" s="3">
        <f>215.92*6</f>
        <v>1295.52</v>
      </c>
      <c r="R917" s="3">
        <f>215.92*9</f>
        <v>1943.28</v>
      </c>
      <c r="S917" s="3">
        <v>3536.16</v>
      </c>
      <c r="T917" s="3">
        <v>3536.16</v>
      </c>
      <c r="U917" s="3">
        <v>3536.16</v>
      </c>
      <c r="V917" t="s">
        <v>46</v>
      </c>
      <c r="W917" t="s">
        <v>866</v>
      </c>
      <c r="X917" t="s">
        <v>1</v>
      </c>
      <c r="Y917" t="s">
        <v>1</v>
      </c>
      <c r="Z917" t="s">
        <v>0</v>
      </c>
      <c r="AA917">
        <v>646.65000000000009</v>
      </c>
      <c r="AB917" t="s">
        <v>6717</v>
      </c>
      <c r="AC917" s="4">
        <v>3872786.8500000006</v>
      </c>
      <c r="AD917" s="5" t="s">
        <v>6684</v>
      </c>
      <c r="AE917" s="6">
        <v>6.25</v>
      </c>
    </row>
    <row r="918" spans="1:31" x14ac:dyDescent="0.25">
      <c r="A918">
        <v>151388</v>
      </c>
      <c r="B918" t="s">
        <v>2763</v>
      </c>
      <c r="C918" t="s">
        <v>2787</v>
      </c>
      <c r="D918">
        <v>1</v>
      </c>
      <c r="E918" t="s">
        <v>2786</v>
      </c>
      <c r="F918" t="s">
        <v>2785</v>
      </c>
      <c r="G918" t="s">
        <v>2784</v>
      </c>
      <c r="H918" t="s">
        <v>2783</v>
      </c>
      <c r="I918" t="s">
        <v>2782</v>
      </c>
      <c r="J918">
        <v>4430</v>
      </c>
      <c r="K918" t="s">
        <v>7</v>
      </c>
      <c r="L918" t="s">
        <v>6</v>
      </c>
      <c r="M918" t="s">
        <v>5</v>
      </c>
      <c r="N918" s="1" t="s">
        <v>2781</v>
      </c>
      <c r="O918" t="s">
        <v>0</v>
      </c>
      <c r="P918" s="3">
        <v>647.76</v>
      </c>
      <c r="Q918" s="3">
        <v>1295.52</v>
      </c>
      <c r="R918" s="3">
        <v>1943.28</v>
      </c>
      <c r="S918" s="3">
        <f t="shared" ref="S918:T918" si="1">7122.32/2</f>
        <v>3561.16</v>
      </c>
      <c r="T918" s="3">
        <f t="shared" si="1"/>
        <v>3561.16</v>
      </c>
      <c r="U918" s="3">
        <f>7122.32/2</f>
        <v>3561.16</v>
      </c>
      <c r="V918" t="s">
        <v>46</v>
      </c>
      <c r="W918" t="s">
        <v>2</v>
      </c>
      <c r="X918">
        <v>15</v>
      </c>
      <c r="Y918" t="s">
        <v>237</v>
      </c>
      <c r="Z918">
        <v>0</v>
      </c>
      <c r="AA918">
        <v>647.76000000000022</v>
      </c>
      <c r="AB918" t="s">
        <v>6717</v>
      </c>
      <c r="AC918" s="4">
        <v>2869576.8000000007</v>
      </c>
      <c r="AD918" s="5" t="s">
        <v>6684</v>
      </c>
      <c r="AE918" s="6">
        <v>0</v>
      </c>
    </row>
    <row r="919" spans="1:31" x14ac:dyDescent="0.25">
      <c r="A919">
        <v>100812</v>
      </c>
      <c r="B919" t="s">
        <v>139</v>
      </c>
      <c r="D919">
        <v>1</v>
      </c>
      <c r="E919" t="s">
        <v>4313</v>
      </c>
      <c r="F919" t="s">
        <v>281</v>
      </c>
      <c r="G919" t="s">
        <v>4314</v>
      </c>
      <c r="H919" t="s">
        <v>4315</v>
      </c>
      <c r="I919" t="s">
        <v>4316</v>
      </c>
      <c r="J919">
        <v>3128</v>
      </c>
      <c r="K919" t="s">
        <v>7</v>
      </c>
      <c r="L919" t="s">
        <v>6</v>
      </c>
      <c r="M919" t="s">
        <v>5</v>
      </c>
      <c r="N919" t="s">
        <v>4317</v>
      </c>
      <c r="O919" t="s">
        <v>0</v>
      </c>
      <c r="P919" s="3">
        <v>673</v>
      </c>
      <c r="Q919" s="3">
        <v>1321</v>
      </c>
      <c r="R919" s="3">
        <v>1969</v>
      </c>
      <c r="S919" s="3">
        <v>2617</v>
      </c>
      <c r="T919" s="3">
        <v>3265</v>
      </c>
      <c r="U919" s="3">
        <v>3913</v>
      </c>
      <c r="V919" t="s">
        <v>30</v>
      </c>
      <c r="W919" t="s">
        <v>866</v>
      </c>
      <c r="X919" t="s">
        <v>39</v>
      </c>
      <c r="Y919" t="s">
        <v>39</v>
      </c>
      <c r="Z919" t="s">
        <v>0</v>
      </c>
      <c r="AA919">
        <v>648</v>
      </c>
      <c r="AB919" t="s">
        <v>6717</v>
      </c>
      <c r="AC919" s="4">
        <v>2026944</v>
      </c>
      <c r="AD919" s="5" t="s">
        <v>6684</v>
      </c>
      <c r="AE919" s="6">
        <v>6.25</v>
      </c>
    </row>
    <row r="920" spans="1:31" x14ac:dyDescent="0.25">
      <c r="A920">
        <v>227216</v>
      </c>
      <c r="B920" t="s">
        <v>200</v>
      </c>
      <c r="C920" t="s">
        <v>880</v>
      </c>
      <c r="D920">
        <v>1</v>
      </c>
      <c r="E920" t="s">
        <v>879</v>
      </c>
      <c r="F920" t="s">
        <v>878</v>
      </c>
      <c r="G920" t="s">
        <v>877</v>
      </c>
      <c r="H920" t="s">
        <v>876</v>
      </c>
      <c r="I920" t="s">
        <v>875</v>
      </c>
      <c r="J920">
        <v>29758</v>
      </c>
      <c r="K920" t="s">
        <v>7</v>
      </c>
      <c r="L920" t="s">
        <v>6</v>
      </c>
      <c r="M920" t="s">
        <v>5</v>
      </c>
      <c r="N920" t="s">
        <v>874</v>
      </c>
      <c r="O920" t="s">
        <v>0</v>
      </c>
      <c r="P920" s="3">
        <v>648.80999999999995</v>
      </c>
      <c r="Q920" s="3">
        <v>1297.6199999999999</v>
      </c>
      <c r="R920" s="3">
        <v>1946.43</v>
      </c>
      <c r="S920" s="3">
        <v>2595.2399999999998</v>
      </c>
      <c r="T920" s="3">
        <v>3244.05</v>
      </c>
      <c r="U920" s="3">
        <v>3892.86</v>
      </c>
      <c r="V920" t="s">
        <v>46</v>
      </c>
      <c r="W920" t="s">
        <v>2</v>
      </c>
      <c r="X920" t="s">
        <v>1</v>
      </c>
      <c r="Y920" t="s">
        <v>1</v>
      </c>
      <c r="Z920" t="s">
        <v>0</v>
      </c>
      <c r="AA920">
        <v>648.8100000000004</v>
      </c>
      <c r="AB920" t="s">
        <v>6717</v>
      </c>
      <c r="AC920" s="4">
        <v>19307287.980000012</v>
      </c>
      <c r="AD920" s="5" t="s">
        <v>6684</v>
      </c>
      <c r="AE920" s="6">
        <v>0</v>
      </c>
    </row>
    <row r="921" spans="1:31" x14ac:dyDescent="0.25">
      <c r="A921">
        <v>127200</v>
      </c>
      <c r="B921" t="s">
        <v>86</v>
      </c>
      <c r="C921" t="s">
        <v>3320</v>
      </c>
      <c r="D921">
        <v>4</v>
      </c>
      <c r="E921" t="s">
        <v>5114</v>
      </c>
      <c r="F921" t="s">
        <v>5115</v>
      </c>
      <c r="G921" t="s">
        <v>5116</v>
      </c>
      <c r="H921" t="s">
        <v>5117</v>
      </c>
      <c r="I921" t="s">
        <v>5118</v>
      </c>
      <c r="J921">
        <v>18761</v>
      </c>
      <c r="K921" t="s">
        <v>7</v>
      </c>
      <c r="L921" t="s">
        <v>6</v>
      </c>
      <c r="M921" t="s">
        <v>5</v>
      </c>
      <c r="N921" t="s">
        <v>5119</v>
      </c>
      <c r="O921" t="s">
        <v>0</v>
      </c>
      <c r="P921" s="3">
        <v>710</v>
      </c>
      <c r="Q921" s="3">
        <v>1374</v>
      </c>
      <c r="R921" s="3">
        <v>2037</v>
      </c>
      <c r="S921" s="3">
        <v>2701</v>
      </c>
      <c r="T921" s="3">
        <v>3352</v>
      </c>
      <c r="U921" s="3">
        <v>4003</v>
      </c>
      <c r="V921" t="s">
        <v>46</v>
      </c>
      <c r="W921" t="s">
        <v>866</v>
      </c>
      <c r="X921" t="s">
        <v>1</v>
      </c>
      <c r="Y921" t="s">
        <v>1</v>
      </c>
      <c r="Z921" t="s">
        <v>0</v>
      </c>
      <c r="AA921">
        <v>651</v>
      </c>
      <c r="AB921" t="s">
        <v>6717</v>
      </c>
      <c r="AC921" s="4">
        <v>12213411</v>
      </c>
      <c r="AD921" s="5" t="s">
        <v>6684</v>
      </c>
      <c r="AE921" s="6">
        <v>24.25</v>
      </c>
    </row>
    <row r="922" spans="1:31" x14ac:dyDescent="0.25">
      <c r="A922">
        <v>165981</v>
      </c>
      <c r="B922" t="s">
        <v>2406</v>
      </c>
      <c r="C922" t="s">
        <v>2422</v>
      </c>
      <c r="D922">
        <v>4</v>
      </c>
      <c r="E922" t="s">
        <v>6323</v>
      </c>
      <c r="F922" t="s">
        <v>6324</v>
      </c>
      <c r="G922" t="s">
        <v>6325</v>
      </c>
      <c r="H922" t="s">
        <v>6326</v>
      </c>
      <c r="I922" t="s">
        <v>6326</v>
      </c>
      <c r="J922">
        <v>2127</v>
      </c>
      <c r="K922" t="s">
        <v>7</v>
      </c>
      <c r="L922" t="s">
        <v>6</v>
      </c>
      <c r="M922" t="s">
        <v>5</v>
      </c>
      <c r="N922" t="s">
        <v>6327</v>
      </c>
      <c r="O922" t="s">
        <v>0</v>
      </c>
      <c r="P922" s="3">
        <v>712</v>
      </c>
      <c r="Q922" s="3">
        <v>1363</v>
      </c>
      <c r="R922" s="3">
        <v>2014</v>
      </c>
      <c r="S922" s="3">
        <v>2665</v>
      </c>
      <c r="T922" s="3">
        <v>3316</v>
      </c>
      <c r="U922" s="3">
        <v>3967</v>
      </c>
      <c r="V922" t="s">
        <v>46</v>
      </c>
      <c r="W922" t="s">
        <v>866</v>
      </c>
      <c r="X922" t="s">
        <v>1</v>
      </c>
      <c r="Y922" t="s">
        <v>1</v>
      </c>
      <c r="Z922" t="s">
        <v>0</v>
      </c>
      <c r="AA922">
        <v>651</v>
      </c>
      <c r="AB922" t="s">
        <v>6717</v>
      </c>
      <c r="AC922" s="4">
        <v>1384677</v>
      </c>
      <c r="AD922" s="5" t="s">
        <v>6684</v>
      </c>
      <c r="AE922" s="6">
        <v>15.25</v>
      </c>
    </row>
    <row r="923" spans="1:31" x14ac:dyDescent="0.25">
      <c r="A923">
        <v>182281</v>
      </c>
      <c r="B923" t="s">
        <v>1982</v>
      </c>
      <c r="C923" t="s">
        <v>1981</v>
      </c>
      <c r="D923">
        <v>1</v>
      </c>
      <c r="E923" t="s">
        <v>1988</v>
      </c>
      <c r="F923" t="s">
        <v>1987</v>
      </c>
      <c r="G923" t="s">
        <v>1986</v>
      </c>
      <c r="H923" t="s">
        <v>1985</v>
      </c>
      <c r="I923" t="s">
        <v>1984</v>
      </c>
      <c r="J923">
        <v>23803</v>
      </c>
      <c r="K923" t="s">
        <v>7</v>
      </c>
      <c r="L923" t="s">
        <v>6</v>
      </c>
      <c r="M923" t="s">
        <v>5</v>
      </c>
      <c r="N923" t="s">
        <v>1983</v>
      </c>
      <c r="O923" t="s">
        <v>0</v>
      </c>
      <c r="P923" s="3">
        <v>869.66</v>
      </c>
      <c r="Q923" s="3">
        <v>1691.32</v>
      </c>
      <c r="R923" s="3">
        <v>2342.98</v>
      </c>
      <c r="S923" s="3">
        <v>2994.64</v>
      </c>
      <c r="T923" s="3">
        <v>3646.3</v>
      </c>
      <c r="U923" s="3">
        <v>4297.96</v>
      </c>
      <c r="V923" t="s">
        <v>46</v>
      </c>
      <c r="W923" t="s">
        <v>2</v>
      </c>
      <c r="X923" t="s">
        <v>1</v>
      </c>
      <c r="Y923" t="s">
        <v>1</v>
      </c>
      <c r="Z923" t="s">
        <v>0</v>
      </c>
      <c r="AA923">
        <v>651.66000000000031</v>
      </c>
      <c r="AB923" t="s">
        <v>6717</v>
      </c>
      <c r="AC923" s="4">
        <v>15511462.980000008</v>
      </c>
      <c r="AD923" s="5" t="s">
        <v>6684</v>
      </c>
      <c r="AE923" s="6">
        <v>96.999999999999545</v>
      </c>
    </row>
    <row r="924" spans="1:31" x14ac:dyDescent="0.25">
      <c r="A924">
        <v>212878</v>
      </c>
      <c r="B924" t="s">
        <v>54</v>
      </c>
      <c r="D924">
        <v>4</v>
      </c>
      <c r="E924" t="s">
        <v>5688</v>
      </c>
      <c r="F924" t="s">
        <v>5689</v>
      </c>
      <c r="G924" t="s">
        <v>5690</v>
      </c>
      <c r="H924" t="s">
        <v>5691</v>
      </c>
      <c r="I924" t="s">
        <v>5692</v>
      </c>
      <c r="J924">
        <v>20230</v>
      </c>
      <c r="K924" t="s">
        <v>7</v>
      </c>
      <c r="L924" t="s">
        <v>6</v>
      </c>
      <c r="M924" t="s">
        <v>5</v>
      </c>
      <c r="N924" t="s">
        <v>5693</v>
      </c>
      <c r="O924" t="s">
        <v>0</v>
      </c>
      <c r="P924" s="3">
        <v>652.5</v>
      </c>
      <c r="Q924" s="3">
        <v>1305</v>
      </c>
      <c r="R924" s="3">
        <v>1957.5</v>
      </c>
      <c r="S924" s="3">
        <v>2610</v>
      </c>
      <c r="T924" s="3">
        <v>3262.5</v>
      </c>
      <c r="U924" s="3">
        <v>3915</v>
      </c>
      <c r="V924" t="s">
        <v>30</v>
      </c>
      <c r="W924" t="s">
        <v>866</v>
      </c>
      <c r="X924" t="s">
        <v>39</v>
      </c>
      <c r="Y924" t="s">
        <v>39</v>
      </c>
      <c r="Z924" t="s">
        <v>0</v>
      </c>
      <c r="AA924">
        <v>652.5</v>
      </c>
      <c r="AB924" t="s">
        <v>6717</v>
      </c>
      <c r="AC924" s="4">
        <v>13200075</v>
      </c>
      <c r="AD924" s="5" t="s">
        <v>6684</v>
      </c>
      <c r="AE924" s="6">
        <v>0</v>
      </c>
    </row>
    <row r="925" spans="1:31" x14ac:dyDescent="0.25">
      <c r="A925">
        <v>230764</v>
      </c>
      <c r="B925" t="s">
        <v>192</v>
      </c>
      <c r="C925" t="s">
        <v>698</v>
      </c>
      <c r="D925">
        <v>1</v>
      </c>
      <c r="E925" t="s">
        <v>704</v>
      </c>
      <c r="F925" t="s">
        <v>190</v>
      </c>
      <c r="G925" t="s">
        <v>703</v>
      </c>
      <c r="H925" t="s">
        <v>702</v>
      </c>
      <c r="I925" t="s">
        <v>701</v>
      </c>
      <c r="J925">
        <v>23907</v>
      </c>
      <c r="K925" t="s">
        <v>7</v>
      </c>
      <c r="L925" t="s">
        <v>6</v>
      </c>
      <c r="M925" t="s">
        <v>5</v>
      </c>
      <c r="N925" t="s">
        <v>700</v>
      </c>
      <c r="O925" t="s">
        <v>699</v>
      </c>
      <c r="P925" s="3">
        <v>1628.8</v>
      </c>
      <c r="Q925" s="3">
        <v>2286.31</v>
      </c>
      <c r="R925" s="3">
        <v>2943.82</v>
      </c>
      <c r="S925" s="3">
        <v>3601.33</v>
      </c>
      <c r="T925" s="3">
        <v>4258.84</v>
      </c>
      <c r="U925" s="3">
        <v>4896.3999999999996</v>
      </c>
      <c r="V925" t="s">
        <v>46</v>
      </c>
      <c r="W925" t="s">
        <v>2</v>
      </c>
      <c r="X925" t="s">
        <v>1</v>
      </c>
      <c r="Y925" t="s">
        <v>1</v>
      </c>
      <c r="Z925" t="s">
        <v>0</v>
      </c>
      <c r="AA925">
        <v>657.51000000000022</v>
      </c>
      <c r="AB925" t="s">
        <v>6717</v>
      </c>
      <c r="AC925" s="4">
        <v>15719091.570000006</v>
      </c>
      <c r="AD925" s="5" t="s">
        <v>6684</v>
      </c>
      <c r="AE925" s="6">
        <v>242.82249999999931</v>
      </c>
    </row>
    <row r="926" spans="1:31" x14ac:dyDescent="0.25">
      <c r="A926">
        <v>182290</v>
      </c>
      <c r="B926" t="s">
        <v>1982</v>
      </c>
      <c r="C926" t="s">
        <v>1981</v>
      </c>
      <c r="D926">
        <v>1</v>
      </c>
      <c r="E926" t="s">
        <v>4607</v>
      </c>
      <c r="F926" t="s">
        <v>1979</v>
      </c>
      <c r="G926" t="s">
        <v>4608</v>
      </c>
      <c r="H926" t="s">
        <v>4609</v>
      </c>
      <c r="I926" t="s">
        <v>4610</v>
      </c>
      <c r="J926">
        <v>16839</v>
      </c>
      <c r="K926" t="s">
        <v>7</v>
      </c>
      <c r="L926" t="s">
        <v>6</v>
      </c>
      <c r="M926" t="s">
        <v>5</v>
      </c>
      <c r="N926" t="s">
        <v>4611</v>
      </c>
      <c r="O926" t="s">
        <v>4613</v>
      </c>
      <c r="P926" s="3">
        <v>752.75</v>
      </c>
      <c r="Q926" s="3">
        <v>1410.5</v>
      </c>
      <c r="R926" s="3">
        <v>2068.25</v>
      </c>
      <c r="S926" s="3">
        <v>2819</v>
      </c>
      <c r="T926" s="3">
        <v>3476.75</v>
      </c>
      <c r="U926" s="3">
        <v>4134.5</v>
      </c>
      <c r="V926" t="s">
        <v>30</v>
      </c>
      <c r="W926" t="s">
        <v>866</v>
      </c>
      <c r="X926" t="s">
        <v>39</v>
      </c>
      <c r="Y926" t="s">
        <v>39</v>
      </c>
      <c r="Z926" t="s">
        <v>4612</v>
      </c>
      <c r="AA926">
        <v>657.75</v>
      </c>
      <c r="AB926" t="s">
        <v>6717</v>
      </c>
      <c r="AC926" s="4">
        <v>11075852.25</v>
      </c>
      <c r="AD926" s="5" t="s">
        <v>6684</v>
      </c>
      <c r="AE926" s="6">
        <v>47</v>
      </c>
    </row>
    <row r="927" spans="1:31" x14ac:dyDescent="0.25">
      <c r="A927">
        <v>224554</v>
      </c>
      <c r="B927" t="s">
        <v>200</v>
      </c>
      <c r="C927" t="s">
        <v>782</v>
      </c>
      <c r="D927">
        <v>1</v>
      </c>
      <c r="E927" t="s">
        <v>984</v>
      </c>
      <c r="F927" t="s">
        <v>983</v>
      </c>
      <c r="G927" t="s">
        <v>982</v>
      </c>
      <c r="H927" t="s">
        <v>981</v>
      </c>
      <c r="I927" t="s">
        <v>980</v>
      </c>
      <c r="J927">
        <v>7374</v>
      </c>
      <c r="K927" t="s">
        <v>7</v>
      </c>
      <c r="L927" t="s">
        <v>6</v>
      </c>
      <c r="M927" t="s">
        <v>5</v>
      </c>
      <c r="N927" t="s">
        <v>979</v>
      </c>
      <c r="O927" t="s">
        <v>0</v>
      </c>
      <c r="P927" s="3">
        <v>1061.51</v>
      </c>
      <c r="Q927" s="3">
        <v>1831.9</v>
      </c>
      <c r="R927" s="3">
        <v>2600.33</v>
      </c>
      <c r="S927" s="3">
        <v>3339.19</v>
      </c>
      <c r="T927" s="3">
        <v>4004.29</v>
      </c>
      <c r="U927" s="3">
        <v>4656.95</v>
      </c>
      <c r="V927" t="s">
        <v>46</v>
      </c>
      <c r="W927" t="s">
        <v>2</v>
      </c>
      <c r="X927" t="s">
        <v>1</v>
      </c>
      <c r="Y927" t="s">
        <v>1</v>
      </c>
      <c r="Z927" t="s">
        <v>0</v>
      </c>
      <c r="AA927">
        <v>665.09999999999991</v>
      </c>
      <c r="AB927" t="s">
        <v>6717</v>
      </c>
      <c r="AC927" s="4">
        <v>4904447.3999999994</v>
      </c>
      <c r="AD927" s="5" t="s">
        <v>6684</v>
      </c>
      <c r="AE927" s="6">
        <v>169.69750000000022</v>
      </c>
    </row>
    <row r="928" spans="1:31" x14ac:dyDescent="0.25">
      <c r="A928">
        <v>434672</v>
      </c>
      <c r="B928" t="s">
        <v>176</v>
      </c>
      <c r="D928">
        <v>4</v>
      </c>
      <c r="E928" t="s">
        <v>175</v>
      </c>
      <c r="F928" t="s">
        <v>174</v>
      </c>
      <c r="G928" t="s">
        <v>173</v>
      </c>
      <c r="H928" t="s">
        <v>172</v>
      </c>
      <c r="I928" t="s">
        <v>171</v>
      </c>
      <c r="J928">
        <v>22887</v>
      </c>
      <c r="K928" t="s">
        <v>7</v>
      </c>
      <c r="L928" t="s">
        <v>6</v>
      </c>
      <c r="M928" t="s">
        <v>5</v>
      </c>
      <c r="N928" t="s">
        <v>170</v>
      </c>
      <c r="O928" t="s">
        <v>0</v>
      </c>
      <c r="P928" s="3">
        <v>666</v>
      </c>
      <c r="Q928" s="3">
        <v>1332</v>
      </c>
      <c r="R928" s="3">
        <v>1998</v>
      </c>
      <c r="S928" s="3">
        <v>2664</v>
      </c>
      <c r="T928" s="3">
        <v>3330</v>
      </c>
      <c r="U928" s="3">
        <v>3996</v>
      </c>
      <c r="V928" t="s">
        <v>46</v>
      </c>
      <c r="W928" t="s">
        <v>2</v>
      </c>
      <c r="X928" t="s">
        <v>1</v>
      </c>
      <c r="Y928" t="s">
        <v>1</v>
      </c>
      <c r="Z928" t="s">
        <v>0</v>
      </c>
      <c r="AA928">
        <v>666</v>
      </c>
      <c r="AB928" t="s">
        <v>6717</v>
      </c>
      <c r="AC928" s="4">
        <v>15242742</v>
      </c>
      <c r="AD928" s="5" t="s">
        <v>6684</v>
      </c>
      <c r="AE928" s="6">
        <v>0</v>
      </c>
    </row>
    <row r="929" spans="1:31" x14ac:dyDescent="0.25">
      <c r="A929">
        <v>228802</v>
      </c>
      <c r="B929" t="s">
        <v>200</v>
      </c>
      <c r="C929" t="s">
        <v>767</v>
      </c>
      <c r="D929">
        <v>1</v>
      </c>
      <c r="E929" t="s">
        <v>766</v>
      </c>
      <c r="F929" t="s">
        <v>745</v>
      </c>
      <c r="G929" t="s">
        <v>765</v>
      </c>
      <c r="H929" t="s">
        <v>764</v>
      </c>
      <c r="I929" t="s">
        <v>763</v>
      </c>
      <c r="J929">
        <v>5849</v>
      </c>
      <c r="K929" t="s">
        <v>7</v>
      </c>
      <c r="L929" t="s">
        <v>6</v>
      </c>
      <c r="M929" t="s">
        <v>5</v>
      </c>
      <c r="N929" t="s">
        <v>762</v>
      </c>
      <c r="O929" t="s">
        <v>0</v>
      </c>
      <c r="P929" s="3">
        <v>1091</v>
      </c>
      <c r="Q929" s="3">
        <v>1739</v>
      </c>
      <c r="R929" s="3">
        <v>2423</v>
      </c>
      <c r="S929" s="3">
        <v>3107</v>
      </c>
      <c r="T929" s="3">
        <v>3776</v>
      </c>
      <c r="U929" s="3">
        <v>4391</v>
      </c>
      <c r="V929" t="s">
        <v>60</v>
      </c>
      <c r="W929" t="s">
        <v>2</v>
      </c>
      <c r="X929" t="s">
        <v>1</v>
      </c>
      <c r="Y929" t="s">
        <v>1</v>
      </c>
      <c r="Z929" t="s">
        <v>0</v>
      </c>
      <c r="AA929">
        <v>669</v>
      </c>
      <c r="AB929" t="s">
        <v>6717</v>
      </c>
      <c r="AC929" s="4">
        <v>3912981</v>
      </c>
      <c r="AD929" s="5" t="s">
        <v>6684</v>
      </c>
      <c r="AE929" s="6">
        <v>107.75</v>
      </c>
    </row>
    <row r="930" spans="1:31" x14ac:dyDescent="0.25">
      <c r="A930">
        <v>181394</v>
      </c>
      <c r="B930" t="s">
        <v>1996</v>
      </c>
      <c r="C930" t="s">
        <v>2017</v>
      </c>
      <c r="D930">
        <v>1</v>
      </c>
      <c r="E930" t="s">
        <v>4568</v>
      </c>
      <c r="F930" t="s">
        <v>2009</v>
      </c>
      <c r="G930" t="s">
        <v>4569</v>
      </c>
      <c r="H930" t="s">
        <v>4570</v>
      </c>
      <c r="I930" t="s">
        <v>4571</v>
      </c>
      <c r="J930">
        <v>12221</v>
      </c>
      <c r="K930" t="s">
        <v>7</v>
      </c>
      <c r="L930" t="s">
        <v>6</v>
      </c>
      <c r="M930" t="s">
        <v>5</v>
      </c>
      <c r="N930" t="s">
        <v>4572</v>
      </c>
      <c r="O930" t="s">
        <v>4573</v>
      </c>
      <c r="P930" s="3">
        <v>1043.8900000000001</v>
      </c>
      <c r="Q930" s="3">
        <v>1715.89</v>
      </c>
      <c r="R930" s="3">
        <v>2559.19</v>
      </c>
      <c r="S930" s="3">
        <v>3231.19</v>
      </c>
      <c r="T930" s="3">
        <v>3903.19</v>
      </c>
      <c r="U930" s="3">
        <v>4575.1899999999996</v>
      </c>
      <c r="V930" t="s">
        <v>46</v>
      </c>
      <c r="W930" t="s">
        <v>866</v>
      </c>
      <c r="X930" t="s">
        <v>1</v>
      </c>
      <c r="Y930" t="s">
        <v>1</v>
      </c>
      <c r="Z930" t="s">
        <v>0</v>
      </c>
      <c r="AA930">
        <v>672</v>
      </c>
      <c r="AB930" t="s">
        <v>6717</v>
      </c>
      <c r="AC930" s="4">
        <v>8212512</v>
      </c>
      <c r="AD930" s="5" t="s">
        <v>6684</v>
      </c>
      <c r="AE930" s="6">
        <v>135.79749999999967</v>
      </c>
    </row>
    <row r="931" spans="1:31" x14ac:dyDescent="0.25">
      <c r="A931">
        <v>152248</v>
      </c>
      <c r="B931" t="s">
        <v>2763</v>
      </c>
      <c r="C931" t="s">
        <v>2762</v>
      </c>
      <c r="D931">
        <v>1</v>
      </c>
      <c r="E931" t="s">
        <v>6726</v>
      </c>
      <c r="F931" t="s">
        <v>2544</v>
      </c>
      <c r="G931" t="s">
        <v>2767</v>
      </c>
      <c r="H931" s="1" t="s">
        <v>2766</v>
      </c>
      <c r="I931" t="s">
        <v>2765</v>
      </c>
      <c r="J931">
        <v>8491</v>
      </c>
      <c r="K931" t="s">
        <v>7</v>
      </c>
      <c r="L931" t="s">
        <v>6</v>
      </c>
      <c r="M931" t="s">
        <v>5</v>
      </c>
      <c r="N931" t="s">
        <v>2764</v>
      </c>
      <c r="O931" t="s">
        <v>0</v>
      </c>
      <c r="P931" s="3">
        <f>(224.85+24.4)*3</f>
        <v>747.75</v>
      </c>
      <c r="Q931" s="3">
        <f>(224.85+24.4)*6</f>
        <v>1495.5</v>
      </c>
      <c r="R931" s="3">
        <f>(224.85+24.4)*9</f>
        <v>2243.25</v>
      </c>
      <c r="S931" s="3">
        <f>(224.85+24.4)*12</f>
        <v>2991</v>
      </c>
      <c r="T931" s="3">
        <f>(224.85+24.4)*15</f>
        <v>3738.75</v>
      </c>
      <c r="U931" s="3">
        <f>(224.85+24.4)*18</f>
        <v>4486.5</v>
      </c>
      <c r="V931" t="s">
        <v>46</v>
      </c>
      <c r="W931" t="s">
        <v>2</v>
      </c>
      <c r="X931" t="s">
        <v>553</v>
      </c>
      <c r="Y931" t="s">
        <v>553</v>
      </c>
      <c r="Z931">
        <v>0</v>
      </c>
      <c r="AA931">
        <v>674.91000000000031</v>
      </c>
      <c r="AB931" t="s">
        <v>6717</v>
      </c>
      <c r="AC931" s="4">
        <v>5730660.8100000024</v>
      </c>
      <c r="AD931" s="5" t="s">
        <v>6684</v>
      </c>
      <c r="AE931" s="6">
        <v>5.6499999999996362</v>
      </c>
    </row>
    <row r="932" spans="1:31" x14ac:dyDescent="0.25">
      <c r="A932">
        <v>181464</v>
      </c>
      <c r="B932" t="s">
        <v>1996</v>
      </c>
      <c r="C932" t="s">
        <v>2017</v>
      </c>
      <c r="D932">
        <v>1</v>
      </c>
      <c r="E932" t="s">
        <v>4574</v>
      </c>
      <c r="F932" t="s">
        <v>1994</v>
      </c>
      <c r="G932" t="s">
        <v>4575</v>
      </c>
      <c r="H932" t="s">
        <v>4576</v>
      </c>
      <c r="I932" t="s">
        <v>4577</v>
      </c>
      <c r="J932">
        <v>19979</v>
      </c>
      <c r="K932" t="s">
        <v>7</v>
      </c>
      <c r="L932" t="s">
        <v>6</v>
      </c>
      <c r="M932" t="s">
        <v>5</v>
      </c>
      <c r="N932" t="s">
        <v>4578</v>
      </c>
      <c r="O932" t="s">
        <v>0</v>
      </c>
      <c r="P932" s="3">
        <v>1610.75</v>
      </c>
      <c r="Q932" s="3">
        <v>2286.5</v>
      </c>
      <c r="R932" s="3">
        <v>2962.25</v>
      </c>
      <c r="S932" s="3">
        <v>3638</v>
      </c>
      <c r="T932" s="3">
        <v>4313.75</v>
      </c>
      <c r="U932" s="3">
        <v>4989.5</v>
      </c>
      <c r="V932" t="s">
        <v>30</v>
      </c>
      <c r="W932" t="s">
        <v>866</v>
      </c>
      <c r="X932" t="s">
        <v>39</v>
      </c>
      <c r="Y932" t="s">
        <v>39</v>
      </c>
      <c r="Z932" t="s">
        <v>4579</v>
      </c>
      <c r="AA932">
        <v>675.75</v>
      </c>
      <c r="AB932" t="s">
        <v>6717</v>
      </c>
      <c r="AC932" s="4">
        <v>13500809.25</v>
      </c>
      <c r="AD932" s="5" t="s">
        <v>6684</v>
      </c>
      <c r="AE932" s="6">
        <v>233.75</v>
      </c>
    </row>
    <row r="933" spans="1:31" x14ac:dyDescent="0.25">
      <c r="A933">
        <v>228796</v>
      </c>
      <c r="B933" t="s">
        <v>200</v>
      </c>
      <c r="C933" t="s">
        <v>767</v>
      </c>
      <c r="D933">
        <v>1</v>
      </c>
      <c r="E933" t="s">
        <v>775</v>
      </c>
      <c r="F933" t="s">
        <v>774</v>
      </c>
      <c r="G933" t="s">
        <v>773</v>
      </c>
      <c r="H933" t="s">
        <v>772</v>
      </c>
      <c r="I933" t="s">
        <v>771</v>
      </c>
      <c r="J933">
        <v>19817</v>
      </c>
      <c r="K933" t="s">
        <v>7</v>
      </c>
      <c r="L933" t="s">
        <v>6</v>
      </c>
      <c r="M933" t="s">
        <v>5</v>
      </c>
      <c r="N933" t="s">
        <v>770</v>
      </c>
      <c r="O933" t="s">
        <v>0</v>
      </c>
      <c r="P933" s="3">
        <v>855.52</v>
      </c>
      <c r="Q933" s="3">
        <v>1584.64</v>
      </c>
      <c r="R933" s="3">
        <v>2313.7600000000002</v>
      </c>
      <c r="S933" s="3">
        <v>3042.88</v>
      </c>
      <c r="T933" s="3">
        <v>3726.25</v>
      </c>
      <c r="U933" s="3">
        <v>4348.12</v>
      </c>
      <c r="V933" t="s">
        <v>769</v>
      </c>
      <c r="W933" t="s">
        <v>2</v>
      </c>
      <c r="X933" t="s">
        <v>1</v>
      </c>
      <c r="Y933" t="s">
        <v>1</v>
      </c>
      <c r="Z933" t="s">
        <v>768</v>
      </c>
      <c r="AA933">
        <v>683.36999999999989</v>
      </c>
      <c r="AB933" t="s">
        <v>6717</v>
      </c>
      <c r="AC933" s="4">
        <v>13542343.289999997</v>
      </c>
      <c r="AD933" s="5" t="s">
        <v>6684</v>
      </c>
      <c r="AE933" s="6">
        <v>77.350000000000364</v>
      </c>
    </row>
    <row r="934" spans="1:31" x14ac:dyDescent="0.25">
      <c r="A934">
        <v>127820</v>
      </c>
      <c r="B934" t="s">
        <v>86</v>
      </c>
      <c r="C934" t="s">
        <v>3320</v>
      </c>
      <c r="D934">
        <v>4</v>
      </c>
      <c r="E934" t="s">
        <v>3332</v>
      </c>
      <c r="F934" t="s">
        <v>90</v>
      </c>
      <c r="G934" t="s">
        <v>3331</v>
      </c>
      <c r="H934" t="s">
        <v>3330</v>
      </c>
      <c r="I934" t="s">
        <v>3329</v>
      </c>
      <c r="J934">
        <v>13947</v>
      </c>
      <c r="K934" t="s">
        <v>7</v>
      </c>
      <c r="L934" t="s">
        <v>6</v>
      </c>
      <c r="M934" t="s">
        <v>5</v>
      </c>
      <c r="N934" t="s">
        <v>3328</v>
      </c>
      <c r="O934" t="s">
        <v>0</v>
      </c>
      <c r="P934" s="3">
        <v>684.15</v>
      </c>
      <c r="Q934" s="3">
        <v>1368.3</v>
      </c>
      <c r="R934" s="3">
        <v>2052.4499999999998</v>
      </c>
      <c r="S934" s="3">
        <v>2736.6</v>
      </c>
      <c r="T934" s="3">
        <v>3420.75</v>
      </c>
      <c r="U934" s="3">
        <v>4104.8999999999996</v>
      </c>
      <c r="V934" t="s">
        <v>3327</v>
      </c>
      <c r="W934" t="s">
        <v>2</v>
      </c>
      <c r="X934" t="s">
        <v>1</v>
      </c>
      <c r="Y934" t="s">
        <v>1</v>
      </c>
      <c r="Z934" t="s">
        <v>0</v>
      </c>
      <c r="AA934">
        <v>684.15000000000009</v>
      </c>
      <c r="AB934" t="s">
        <v>6717</v>
      </c>
      <c r="AC934" s="4">
        <v>9541840.0500000007</v>
      </c>
      <c r="AD934" s="5" t="s">
        <v>6684</v>
      </c>
      <c r="AE934" s="6">
        <v>0</v>
      </c>
    </row>
    <row r="935" spans="1:31" x14ac:dyDescent="0.25">
      <c r="A935">
        <v>219426</v>
      </c>
      <c r="B935" t="s">
        <v>1142</v>
      </c>
      <c r="D935">
        <v>4</v>
      </c>
      <c r="E935" t="s">
        <v>1141</v>
      </c>
      <c r="F935" t="s">
        <v>1140</v>
      </c>
      <c r="G935" t="s">
        <v>1139</v>
      </c>
      <c r="H935" t="s">
        <v>1138</v>
      </c>
      <c r="I935" t="s">
        <v>1137</v>
      </c>
      <c r="J935">
        <v>2332</v>
      </c>
      <c r="K935" t="s">
        <v>7</v>
      </c>
      <c r="L935" t="s">
        <v>20</v>
      </c>
      <c r="M935" t="s">
        <v>5</v>
      </c>
      <c r="N935" t="s">
        <v>1136</v>
      </c>
      <c r="O935" t="s">
        <v>0</v>
      </c>
      <c r="P935" s="3">
        <v>690</v>
      </c>
      <c r="Q935" s="3">
        <v>1380</v>
      </c>
      <c r="R935" s="3">
        <v>2070</v>
      </c>
      <c r="S935" s="3">
        <v>2760</v>
      </c>
      <c r="T935" s="3">
        <v>3450</v>
      </c>
      <c r="U935" s="3">
        <v>4140</v>
      </c>
      <c r="V935" t="s">
        <v>46</v>
      </c>
      <c r="W935" t="s">
        <v>2</v>
      </c>
      <c r="X935" t="s">
        <v>1</v>
      </c>
      <c r="Y935" t="s">
        <v>1</v>
      </c>
      <c r="Z935" t="s">
        <v>0</v>
      </c>
      <c r="AA935">
        <v>690</v>
      </c>
      <c r="AB935" t="s">
        <v>6717</v>
      </c>
      <c r="AC935" s="4">
        <v>1609080</v>
      </c>
      <c r="AD935" s="5" t="s">
        <v>6684</v>
      </c>
      <c r="AE935" s="6">
        <v>0</v>
      </c>
    </row>
    <row r="936" spans="1:31" x14ac:dyDescent="0.25">
      <c r="A936">
        <v>179557</v>
      </c>
      <c r="B936" t="s">
        <v>2044</v>
      </c>
      <c r="D936">
        <v>1</v>
      </c>
      <c r="E936" t="s">
        <v>4520</v>
      </c>
      <c r="F936" t="s">
        <v>4521</v>
      </c>
      <c r="G936" t="s">
        <v>4522</v>
      </c>
      <c r="H936" t="s">
        <v>4523</v>
      </c>
      <c r="I936" t="s">
        <v>4524</v>
      </c>
      <c r="J936">
        <v>10848</v>
      </c>
      <c r="K936" t="s">
        <v>7</v>
      </c>
      <c r="L936" t="s">
        <v>6</v>
      </c>
      <c r="M936" t="s">
        <v>5</v>
      </c>
      <c r="N936" t="s">
        <v>4525</v>
      </c>
      <c r="O936" t="s">
        <v>0</v>
      </c>
      <c r="P936" s="3">
        <v>699</v>
      </c>
      <c r="Q936" s="3">
        <v>1398</v>
      </c>
      <c r="R936" s="3">
        <v>2097</v>
      </c>
      <c r="S936" s="3">
        <v>2796</v>
      </c>
      <c r="T936" s="3">
        <v>3495</v>
      </c>
      <c r="U936" s="3">
        <v>4194</v>
      </c>
      <c r="V936" t="s">
        <v>30</v>
      </c>
      <c r="W936" t="s">
        <v>866</v>
      </c>
      <c r="X936" t="s">
        <v>39</v>
      </c>
      <c r="Y936" t="s">
        <v>39</v>
      </c>
      <c r="Z936" t="s">
        <v>0</v>
      </c>
      <c r="AA936">
        <v>699</v>
      </c>
      <c r="AB936" t="s">
        <v>6717</v>
      </c>
      <c r="AC936" s="4">
        <v>7582752</v>
      </c>
      <c r="AD936" s="5" t="s">
        <v>6684</v>
      </c>
      <c r="AE936" s="6">
        <v>0</v>
      </c>
    </row>
    <row r="937" spans="1:31" x14ac:dyDescent="0.25">
      <c r="A937">
        <v>151306</v>
      </c>
      <c r="B937" t="s">
        <v>2763</v>
      </c>
      <c r="D937">
        <v>1</v>
      </c>
      <c r="E937" t="s">
        <v>5740</v>
      </c>
      <c r="F937" t="s">
        <v>5741</v>
      </c>
      <c r="G937" t="s">
        <v>5742</v>
      </c>
      <c r="H937" t="s">
        <v>5743</v>
      </c>
      <c r="I937" t="s">
        <v>5744</v>
      </c>
      <c r="J937">
        <v>8394</v>
      </c>
      <c r="K937" t="s">
        <v>7</v>
      </c>
      <c r="L937" t="s">
        <v>6</v>
      </c>
      <c r="M937" t="s">
        <v>5</v>
      </c>
      <c r="N937" s="1" t="s">
        <v>5745</v>
      </c>
      <c r="O937" t="s">
        <v>0</v>
      </c>
      <c r="P937" s="3">
        <v>914.46</v>
      </c>
      <c r="Q937" s="3">
        <v>1663.92</v>
      </c>
      <c r="R937" s="3">
        <v>2393.38</v>
      </c>
      <c r="S937" s="3">
        <v>3097.84</v>
      </c>
      <c r="T937" s="3">
        <v>3802.2999999999997</v>
      </c>
      <c r="U937" s="3">
        <v>4506.76</v>
      </c>
      <c r="V937" t="s">
        <v>46</v>
      </c>
      <c r="W937" t="s">
        <v>866</v>
      </c>
      <c r="X937" t="s">
        <v>1</v>
      </c>
      <c r="Y937" t="s">
        <v>1</v>
      </c>
      <c r="Z937" t="s">
        <v>0</v>
      </c>
      <c r="AA937">
        <v>704.46</v>
      </c>
      <c r="AB937" t="s">
        <v>6717</v>
      </c>
      <c r="AC937" s="4">
        <v>5913237.2400000002</v>
      </c>
      <c r="AD937" s="5" t="s">
        <v>6684</v>
      </c>
      <c r="AE937" s="6">
        <v>161.25</v>
      </c>
    </row>
    <row r="938" spans="1:31" x14ac:dyDescent="0.25">
      <c r="A938">
        <v>233338</v>
      </c>
      <c r="B938" t="s">
        <v>546</v>
      </c>
      <c r="D938">
        <v>4</v>
      </c>
      <c r="E938" t="s">
        <v>594</v>
      </c>
      <c r="F938" t="s">
        <v>551</v>
      </c>
      <c r="G938" t="s">
        <v>593</v>
      </c>
      <c r="H938" t="s">
        <v>593</v>
      </c>
      <c r="I938" t="s">
        <v>593</v>
      </c>
      <c r="J938">
        <v>1525</v>
      </c>
      <c r="K938" t="s">
        <v>7</v>
      </c>
      <c r="L938" t="s">
        <v>6</v>
      </c>
      <c r="M938" t="s">
        <v>5</v>
      </c>
      <c r="N938" t="s">
        <v>592</v>
      </c>
      <c r="O938" t="s">
        <v>0</v>
      </c>
      <c r="P938" s="3">
        <v>714</v>
      </c>
      <c r="Q938" s="3">
        <v>1428</v>
      </c>
      <c r="R938" s="3">
        <v>2142</v>
      </c>
      <c r="S938" s="3">
        <v>2856</v>
      </c>
      <c r="T938" s="3">
        <v>3570</v>
      </c>
      <c r="U938" s="3">
        <v>4284</v>
      </c>
      <c r="V938" t="s">
        <v>46</v>
      </c>
      <c r="W938" t="s">
        <v>2</v>
      </c>
      <c r="X938" t="s">
        <v>64</v>
      </c>
      <c r="Y938" t="s">
        <v>64</v>
      </c>
      <c r="Z938">
        <v>0</v>
      </c>
      <c r="AA938">
        <v>714</v>
      </c>
      <c r="AB938" t="s">
        <v>6717</v>
      </c>
      <c r="AC938" s="4">
        <v>1088850</v>
      </c>
      <c r="AD938" s="5" t="s">
        <v>6684</v>
      </c>
      <c r="AE938" s="6">
        <v>0</v>
      </c>
    </row>
    <row r="939" spans="1:31" x14ac:dyDescent="0.25">
      <c r="A939">
        <v>414708</v>
      </c>
      <c r="B939" t="s">
        <v>207</v>
      </c>
      <c r="D939">
        <v>2</v>
      </c>
      <c r="E939" t="s">
        <v>206</v>
      </c>
      <c r="F939" t="s">
        <v>205</v>
      </c>
      <c r="G939" t="s">
        <v>204</v>
      </c>
      <c r="H939" t="s">
        <v>203</v>
      </c>
      <c r="I939" t="s">
        <v>202</v>
      </c>
      <c r="J939">
        <v>3976</v>
      </c>
      <c r="L939" t="s">
        <v>6</v>
      </c>
      <c r="N939" t="s">
        <v>201</v>
      </c>
      <c r="O939" t="s">
        <v>0</v>
      </c>
      <c r="P939" s="3">
        <v>780</v>
      </c>
      <c r="Q939" s="3">
        <v>1530</v>
      </c>
      <c r="R939" s="3">
        <v>2280</v>
      </c>
      <c r="S939" s="3">
        <v>3030</v>
      </c>
      <c r="T939" s="3">
        <v>3780</v>
      </c>
      <c r="U939" s="3">
        <v>4530</v>
      </c>
      <c r="V939" t="s">
        <v>46</v>
      </c>
      <c r="W939" t="s">
        <v>2</v>
      </c>
      <c r="X939" t="s">
        <v>1</v>
      </c>
      <c r="Y939" t="s">
        <v>1</v>
      </c>
      <c r="Z939" t="s">
        <v>0</v>
      </c>
      <c r="AA939">
        <v>750</v>
      </c>
      <c r="AB939" t="s">
        <v>6717</v>
      </c>
      <c r="AC939" s="4">
        <v>2982000</v>
      </c>
      <c r="AD939" s="5" t="s">
        <v>6684</v>
      </c>
      <c r="AE939" s="6">
        <v>7.5</v>
      </c>
    </row>
    <row r="940" spans="1:31" x14ac:dyDescent="0.25">
      <c r="A940">
        <v>228529</v>
      </c>
      <c r="B940" t="s">
        <v>200</v>
      </c>
      <c r="C940" t="s">
        <v>782</v>
      </c>
      <c r="D940">
        <v>1</v>
      </c>
      <c r="E940" t="s">
        <v>6007</v>
      </c>
      <c r="F940" t="s">
        <v>6008</v>
      </c>
      <c r="G940" t="s">
        <v>6009</v>
      </c>
      <c r="H940" t="s">
        <v>6010</v>
      </c>
      <c r="I940" t="s">
        <v>6011</v>
      </c>
      <c r="J940">
        <v>10217</v>
      </c>
      <c r="K940" t="s">
        <v>7</v>
      </c>
      <c r="L940" t="s">
        <v>6</v>
      </c>
      <c r="M940" t="s">
        <v>5</v>
      </c>
      <c r="N940" t="s">
        <v>6012</v>
      </c>
      <c r="O940" t="s">
        <v>0</v>
      </c>
      <c r="P940" s="3">
        <v>754.47</v>
      </c>
      <c r="Q940" s="3">
        <v>1508.94</v>
      </c>
      <c r="R940" s="3">
        <v>2263.41</v>
      </c>
      <c r="S940" s="3">
        <v>3017.88</v>
      </c>
      <c r="T940" s="3">
        <v>3772.35</v>
      </c>
      <c r="U940" s="3">
        <v>4526.82</v>
      </c>
      <c r="V940" t="s">
        <v>30</v>
      </c>
      <c r="W940" t="s">
        <v>866</v>
      </c>
      <c r="X940" t="s">
        <v>39</v>
      </c>
      <c r="Y940" t="s">
        <v>39</v>
      </c>
      <c r="Z940" t="s">
        <v>0</v>
      </c>
      <c r="AA940">
        <v>754.4699999999998</v>
      </c>
      <c r="AB940" t="s">
        <v>6717</v>
      </c>
      <c r="AC940" s="4">
        <v>7708419.9899999984</v>
      </c>
      <c r="AD940" s="5" t="s">
        <v>6684</v>
      </c>
      <c r="AE940" s="6">
        <v>4.5474735088646412E-13</v>
      </c>
    </row>
    <row r="941" spans="1:31" x14ac:dyDescent="0.25">
      <c r="A941">
        <v>102094</v>
      </c>
      <c r="B941" t="s">
        <v>139</v>
      </c>
      <c r="D941">
        <v>1</v>
      </c>
      <c r="E941" t="s">
        <v>4428</v>
      </c>
      <c r="F941" t="s">
        <v>3950</v>
      </c>
      <c r="G941" t="s">
        <v>4429</v>
      </c>
      <c r="H941" t="s">
        <v>4430</v>
      </c>
      <c r="I941" t="s">
        <v>4431</v>
      </c>
      <c r="J941">
        <v>11479</v>
      </c>
      <c r="K941" t="s">
        <v>7</v>
      </c>
      <c r="L941" t="s">
        <v>6</v>
      </c>
      <c r="M941" t="s">
        <v>5</v>
      </c>
      <c r="N941" t="s">
        <v>4433</v>
      </c>
      <c r="O941" t="s">
        <v>0</v>
      </c>
      <c r="P941" s="3">
        <v>1056</v>
      </c>
      <c r="Q941" s="3">
        <v>1962</v>
      </c>
      <c r="R941" s="3">
        <v>2868</v>
      </c>
      <c r="S941" s="3">
        <v>3774</v>
      </c>
      <c r="T941" s="3">
        <v>4530</v>
      </c>
      <c r="U941" s="3">
        <v>5436</v>
      </c>
      <c r="V941" t="s">
        <v>30</v>
      </c>
      <c r="W941" t="s">
        <v>866</v>
      </c>
      <c r="X941" t="s">
        <v>39</v>
      </c>
      <c r="Y941" t="s">
        <v>39</v>
      </c>
      <c r="Z941" t="s">
        <v>4432</v>
      </c>
      <c r="AA941">
        <v>756</v>
      </c>
      <c r="AB941" t="s">
        <v>6717</v>
      </c>
      <c r="AC941" s="4">
        <v>8678124</v>
      </c>
      <c r="AD941" s="5" t="s">
        <v>6684</v>
      </c>
      <c r="AE941" s="6">
        <v>187.5</v>
      </c>
    </row>
    <row r="942" spans="1:31" x14ac:dyDescent="0.25">
      <c r="A942">
        <v>206941</v>
      </c>
      <c r="B942" t="s">
        <v>1356</v>
      </c>
      <c r="D942">
        <v>1</v>
      </c>
      <c r="E942" t="s">
        <v>1392</v>
      </c>
      <c r="F942" t="s">
        <v>1391</v>
      </c>
      <c r="G942" t="s">
        <v>1390</v>
      </c>
      <c r="H942" t="s">
        <v>1389</v>
      </c>
      <c r="I942" t="s">
        <v>1388</v>
      </c>
      <c r="J942">
        <v>14998</v>
      </c>
      <c r="K942" t="s">
        <v>7</v>
      </c>
      <c r="L942" t="s">
        <v>6</v>
      </c>
      <c r="M942" t="s">
        <v>5</v>
      </c>
      <c r="N942" t="s">
        <v>1387</v>
      </c>
      <c r="O942" t="s">
        <v>0</v>
      </c>
      <c r="P942" s="3">
        <v>866.49</v>
      </c>
      <c r="Q942" s="3">
        <v>1627.9</v>
      </c>
      <c r="R942" s="3">
        <v>2389.4699999999998</v>
      </c>
      <c r="S942" s="3">
        <v>3151.86</v>
      </c>
      <c r="T942" s="3">
        <v>3907.95</v>
      </c>
      <c r="U942" s="3">
        <v>4673.9399999999996</v>
      </c>
      <c r="V942" t="s">
        <v>1386</v>
      </c>
      <c r="W942" t="s">
        <v>2</v>
      </c>
      <c r="X942" t="s">
        <v>1</v>
      </c>
      <c r="Y942" t="s">
        <v>1</v>
      </c>
      <c r="Z942" t="s">
        <v>1385</v>
      </c>
      <c r="AA942">
        <v>756.08999999999969</v>
      </c>
      <c r="AB942" t="s">
        <v>6717</v>
      </c>
      <c r="AC942" s="4">
        <v>11339837.819999995</v>
      </c>
      <c r="AD942" s="5" t="s">
        <v>6684</v>
      </c>
      <c r="AE942" s="6">
        <v>31.875000000000455</v>
      </c>
    </row>
    <row r="943" spans="1:31" x14ac:dyDescent="0.25">
      <c r="A943">
        <v>174020</v>
      </c>
      <c r="B943" t="s">
        <v>116</v>
      </c>
      <c r="C943" t="s">
        <v>246</v>
      </c>
      <c r="D943">
        <v>1</v>
      </c>
      <c r="E943" t="s">
        <v>6636</v>
      </c>
      <c r="F943" t="s">
        <v>2195</v>
      </c>
      <c r="G943" t="s">
        <v>6637</v>
      </c>
      <c r="H943" t="s">
        <v>6638</v>
      </c>
      <c r="I943" t="s">
        <v>6639</v>
      </c>
      <c r="J943">
        <v>7595</v>
      </c>
      <c r="K943" t="s">
        <v>7</v>
      </c>
      <c r="L943" t="s">
        <v>6</v>
      </c>
      <c r="M943" t="s">
        <v>5</v>
      </c>
      <c r="N943" t="s">
        <v>6640</v>
      </c>
      <c r="O943" t="s">
        <v>0</v>
      </c>
      <c r="P943" s="3">
        <v>756.63</v>
      </c>
      <c r="Q943" s="3">
        <v>1513.26</v>
      </c>
      <c r="R943" s="3">
        <v>2269.89</v>
      </c>
      <c r="S943" s="3">
        <v>3026.52</v>
      </c>
      <c r="T943" s="3">
        <v>3783.15</v>
      </c>
      <c r="U943" s="3">
        <v>4539.78</v>
      </c>
      <c r="V943" t="s">
        <v>30</v>
      </c>
      <c r="W943" t="s">
        <v>866</v>
      </c>
      <c r="X943" t="s">
        <v>39</v>
      </c>
      <c r="Y943" t="s">
        <v>39</v>
      </c>
      <c r="Z943" t="s">
        <v>0</v>
      </c>
      <c r="AA943">
        <v>756.63000000000011</v>
      </c>
      <c r="AB943" t="s">
        <v>6717</v>
      </c>
      <c r="AC943" s="4">
        <v>5746604.8500000006</v>
      </c>
      <c r="AD943" s="5" t="s">
        <v>6684</v>
      </c>
      <c r="AE943" s="6">
        <v>0</v>
      </c>
    </row>
    <row r="944" spans="1:31" x14ac:dyDescent="0.25">
      <c r="A944">
        <v>230861</v>
      </c>
      <c r="B944" t="s">
        <v>692</v>
      </c>
      <c r="C944" t="s">
        <v>6081</v>
      </c>
      <c r="D944">
        <v>4</v>
      </c>
      <c r="E944" t="s">
        <v>6082</v>
      </c>
      <c r="F944" t="s">
        <v>6083</v>
      </c>
      <c r="G944" t="s">
        <v>6084</v>
      </c>
      <c r="H944" t="s">
        <v>6085</v>
      </c>
      <c r="I944" t="s">
        <v>6086</v>
      </c>
      <c r="J944">
        <v>6019</v>
      </c>
      <c r="K944" t="s">
        <v>7</v>
      </c>
      <c r="L944" t="s">
        <v>6</v>
      </c>
      <c r="M944" t="s">
        <v>5</v>
      </c>
      <c r="N944" t="s">
        <v>6087</v>
      </c>
      <c r="O944" t="s">
        <v>0</v>
      </c>
      <c r="P944" s="3">
        <v>834</v>
      </c>
      <c r="Q944" s="3">
        <v>1593</v>
      </c>
      <c r="R944" s="3">
        <v>2352</v>
      </c>
      <c r="S944" s="3">
        <v>3111</v>
      </c>
      <c r="T944" s="3">
        <v>3870</v>
      </c>
      <c r="U944" s="3">
        <v>4629</v>
      </c>
      <c r="V944" t="s">
        <v>46</v>
      </c>
      <c r="W944" t="s">
        <v>866</v>
      </c>
      <c r="X944" t="s">
        <v>1</v>
      </c>
      <c r="Y944" t="s">
        <v>1</v>
      </c>
      <c r="Z944" t="s">
        <v>6088</v>
      </c>
      <c r="AA944">
        <v>759</v>
      </c>
      <c r="AB944" t="s">
        <v>6717</v>
      </c>
      <c r="AC944" s="4">
        <v>4568421</v>
      </c>
      <c r="AD944" s="5" t="s">
        <v>6684</v>
      </c>
      <c r="AE944" s="6">
        <v>18.75</v>
      </c>
    </row>
    <row r="945" spans="1:31" x14ac:dyDescent="0.25">
      <c r="A945">
        <v>226833</v>
      </c>
      <c r="B945" t="s">
        <v>200</v>
      </c>
      <c r="D945">
        <v>1</v>
      </c>
      <c r="E945" t="s">
        <v>899</v>
      </c>
      <c r="F945" t="s">
        <v>898</v>
      </c>
      <c r="G945" t="s">
        <v>897</v>
      </c>
      <c r="H945" t="s">
        <v>896</v>
      </c>
      <c r="I945" t="s">
        <v>895</v>
      </c>
      <c r="J945">
        <v>5144</v>
      </c>
      <c r="K945" t="s">
        <v>7</v>
      </c>
      <c r="L945" t="s">
        <v>6</v>
      </c>
      <c r="M945" t="s">
        <v>5</v>
      </c>
      <c r="N945" t="s">
        <v>894</v>
      </c>
      <c r="O945" t="s">
        <v>893</v>
      </c>
      <c r="P945" s="3">
        <v>976.45</v>
      </c>
      <c r="Q945" s="3">
        <v>1777.9</v>
      </c>
      <c r="R945" s="3">
        <v>2579.35</v>
      </c>
      <c r="S945" s="3">
        <v>3380.8</v>
      </c>
      <c r="T945" s="3">
        <v>4146.5</v>
      </c>
      <c r="U945" s="3">
        <v>4866.8</v>
      </c>
      <c r="V945" t="s">
        <v>46</v>
      </c>
      <c r="W945" t="s">
        <v>2</v>
      </c>
      <c r="X945" t="s">
        <v>1</v>
      </c>
      <c r="Y945" t="s">
        <v>1</v>
      </c>
      <c r="Z945" t="s">
        <v>0</v>
      </c>
      <c r="AA945">
        <v>765.69999999999982</v>
      </c>
      <c r="AB945" t="s">
        <v>6717</v>
      </c>
      <c r="AC945" s="4">
        <v>3938760.7999999989</v>
      </c>
      <c r="AD945" s="5" t="s">
        <v>6684</v>
      </c>
      <c r="AE945" s="6">
        <v>79.5</v>
      </c>
    </row>
    <row r="946" spans="1:31" x14ac:dyDescent="0.25">
      <c r="A946">
        <v>229179</v>
      </c>
      <c r="B946" t="s">
        <v>200</v>
      </c>
      <c r="D946">
        <v>1</v>
      </c>
      <c r="E946" t="s">
        <v>6056</v>
      </c>
      <c r="F946" t="s">
        <v>878</v>
      </c>
      <c r="G946" t="s">
        <v>6057</v>
      </c>
      <c r="H946" t="s">
        <v>6058</v>
      </c>
      <c r="I946" t="s">
        <v>6059</v>
      </c>
      <c r="J946">
        <v>9680</v>
      </c>
      <c r="K946" t="s">
        <v>7</v>
      </c>
      <c r="L946" t="s">
        <v>6</v>
      </c>
      <c r="M946" t="s">
        <v>5</v>
      </c>
      <c r="N946" t="s">
        <v>6060</v>
      </c>
      <c r="O946" t="s">
        <v>0</v>
      </c>
      <c r="P946" s="3">
        <v>1166.96</v>
      </c>
      <c r="Q946" s="3">
        <v>2043.92</v>
      </c>
      <c r="R946" s="3">
        <v>2849.49</v>
      </c>
      <c r="S946" s="3">
        <v>3619.32</v>
      </c>
      <c r="T946" s="3">
        <v>4389.1499999999996</v>
      </c>
      <c r="U946" s="3">
        <v>5158.9799999999996</v>
      </c>
      <c r="V946" t="s">
        <v>46</v>
      </c>
      <c r="W946" t="s">
        <v>866</v>
      </c>
      <c r="X946" t="s">
        <v>1</v>
      </c>
      <c r="Y946" t="s">
        <v>1</v>
      </c>
      <c r="Z946" t="s">
        <v>0</v>
      </c>
      <c r="AA946">
        <v>769.82999999999947</v>
      </c>
      <c r="AB946" t="s">
        <v>6717</v>
      </c>
      <c r="AC946" s="4">
        <v>7451954.3999999948</v>
      </c>
      <c r="AD946" s="5" t="s">
        <v>6684</v>
      </c>
      <c r="AE946" s="6">
        <v>135.00000000000091</v>
      </c>
    </row>
    <row r="947" spans="1:31" x14ac:dyDescent="0.25">
      <c r="A947">
        <v>138309</v>
      </c>
      <c r="B947" t="s">
        <v>228</v>
      </c>
      <c r="C947" t="s">
        <v>2190</v>
      </c>
      <c r="D947">
        <v>3</v>
      </c>
      <c r="E947" t="s">
        <v>3111</v>
      </c>
      <c r="F947" t="s">
        <v>3110</v>
      </c>
      <c r="G947" t="s">
        <v>2187</v>
      </c>
      <c r="H947" t="s">
        <v>2187</v>
      </c>
      <c r="I947" t="s">
        <v>2187</v>
      </c>
      <c r="J947">
        <v>6318</v>
      </c>
      <c r="K947" t="s">
        <v>88</v>
      </c>
      <c r="L947" t="s">
        <v>20</v>
      </c>
      <c r="M947" t="s">
        <v>5</v>
      </c>
      <c r="N947" t="s">
        <v>3109</v>
      </c>
      <c r="O947" t="s">
        <v>0</v>
      </c>
      <c r="P947" s="3">
        <v>930</v>
      </c>
      <c r="Q947" s="3">
        <v>1860</v>
      </c>
      <c r="R947" s="3">
        <v>2790</v>
      </c>
      <c r="S947" s="3">
        <v>3120</v>
      </c>
      <c r="T947" s="3">
        <v>3900</v>
      </c>
      <c r="U947" s="3">
        <v>4680</v>
      </c>
      <c r="V947" t="s">
        <v>3108</v>
      </c>
      <c r="W947" t="s">
        <v>2</v>
      </c>
      <c r="X947" t="s">
        <v>1</v>
      </c>
      <c r="Y947" t="s">
        <v>1</v>
      </c>
      <c r="Z947" t="s">
        <v>0</v>
      </c>
      <c r="AA947">
        <v>1039.99999974</v>
      </c>
      <c r="AB947" t="s">
        <v>6717</v>
      </c>
      <c r="AC947" s="4">
        <v>6570719.9983573202</v>
      </c>
      <c r="AD947" s="5" t="s">
        <v>6678</v>
      </c>
      <c r="AE947" s="6">
        <v>0</v>
      </c>
    </row>
    <row r="948" spans="1:31" x14ac:dyDescent="0.25">
      <c r="A948">
        <v>175014</v>
      </c>
      <c r="B948" t="s">
        <v>116</v>
      </c>
      <c r="C948" t="s">
        <v>2190</v>
      </c>
      <c r="D948">
        <v>3</v>
      </c>
      <c r="E948" t="s">
        <v>2189</v>
      </c>
      <c r="F948" t="s">
        <v>2188</v>
      </c>
      <c r="G948" t="s">
        <v>2187</v>
      </c>
      <c r="H948" t="s">
        <v>2187</v>
      </c>
      <c r="I948" t="s">
        <v>2187</v>
      </c>
      <c r="J948">
        <v>5395</v>
      </c>
      <c r="K948" t="s">
        <v>88</v>
      </c>
      <c r="L948" t="s">
        <v>20</v>
      </c>
      <c r="M948" t="s">
        <v>5</v>
      </c>
      <c r="N948" t="s">
        <v>2186</v>
      </c>
      <c r="O948" t="s">
        <v>0</v>
      </c>
      <c r="P948" s="3">
        <v>780</v>
      </c>
      <c r="Q948" s="3">
        <v>1560</v>
      </c>
      <c r="R948" s="3">
        <v>2640</v>
      </c>
      <c r="S948" s="3">
        <v>3120</v>
      </c>
      <c r="T948" s="3">
        <v>3900</v>
      </c>
      <c r="U948" s="3">
        <v>4680</v>
      </c>
      <c r="V948" t="s">
        <v>2185</v>
      </c>
      <c r="W948" t="s">
        <v>2</v>
      </c>
      <c r="X948">
        <v>0</v>
      </c>
      <c r="Y948">
        <v>0</v>
      </c>
      <c r="Z948" t="s">
        <v>2184</v>
      </c>
      <c r="AA948">
        <v>1039.99999974</v>
      </c>
      <c r="AB948" t="s">
        <v>6717</v>
      </c>
      <c r="AC948" s="4">
        <v>5610799.9985972997</v>
      </c>
      <c r="AD948" s="5" t="s">
        <v>6678</v>
      </c>
      <c r="AE948" s="6">
        <v>0</v>
      </c>
    </row>
    <row r="949" spans="1:31" x14ac:dyDescent="0.25">
      <c r="A949">
        <v>156125</v>
      </c>
      <c r="B949" t="s">
        <v>2648</v>
      </c>
      <c r="C949" t="s">
        <v>2647</v>
      </c>
      <c r="D949">
        <v>1</v>
      </c>
      <c r="E949" t="s">
        <v>2646</v>
      </c>
      <c r="F949" t="s">
        <v>2645</v>
      </c>
      <c r="G949" t="s">
        <v>2644</v>
      </c>
      <c r="H949" t="s">
        <v>2643</v>
      </c>
      <c r="I949" t="s">
        <v>2642</v>
      </c>
      <c r="J949">
        <v>11977</v>
      </c>
      <c r="K949" t="s">
        <v>7</v>
      </c>
      <c r="L949" t="s">
        <v>6</v>
      </c>
      <c r="M949" t="s">
        <v>5</v>
      </c>
      <c r="N949" t="s">
        <v>2641</v>
      </c>
      <c r="O949" t="s">
        <v>0</v>
      </c>
      <c r="P949" s="3">
        <v>789.66</v>
      </c>
      <c r="Q949" s="3">
        <v>1579.32</v>
      </c>
      <c r="R949" s="3">
        <v>2368.98</v>
      </c>
      <c r="S949" s="3">
        <v>3158.64</v>
      </c>
      <c r="T949" s="3">
        <v>3948.3</v>
      </c>
      <c r="U949" s="3">
        <v>4737.96</v>
      </c>
      <c r="V949" t="s">
        <v>30</v>
      </c>
      <c r="W949" t="s">
        <v>2</v>
      </c>
      <c r="X949" t="s">
        <v>1109</v>
      </c>
      <c r="Y949" t="s">
        <v>1109</v>
      </c>
      <c r="Z949" t="s">
        <v>0</v>
      </c>
      <c r="AA949">
        <v>789.66000000000031</v>
      </c>
      <c r="AB949" t="s">
        <v>6717</v>
      </c>
      <c r="AC949" s="4">
        <v>9457757.820000004</v>
      </c>
      <c r="AD949" s="5" t="s">
        <v>6684</v>
      </c>
      <c r="AE949" s="6">
        <v>0</v>
      </c>
    </row>
    <row r="950" spans="1:31" x14ac:dyDescent="0.25">
      <c r="A950">
        <v>449339</v>
      </c>
      <c r="B950" t="s">
        <v>147</v>
      </c>
      <c r="C950" t="s">
        <v>146</v>
      </c>
      <c r="D950">
        <v>3</v>
      </c>
      <c r="E950" t="s">
        <v>145</v>
      </c>
      <c r="F950" t="s">
        <v>144</v>
      </c>
      <c r="G950" t="s">
        <v>143</v>
      </c>
      <c r="H950" t="s">
        <v>142</v>
      </c>
      <c r="I950" t="s">
        <v>141</v>
      </c>
      <c r="J950">
        <v>46997</v>
      </c>
      <c r="K950" t="s">
        <v>21</v>
      </c>
      <c r="L950" t="s">
        <v>20</v>
      </c>
      <c r="M950" t="s">
        <v>19</v>
      </c>
      <c r="N950" t="s">
        <v>140</v>
      </c>
      <c r="O950" t="s">
        <v>0</v>
      </c>
      <c r="P950" s="3">
        <v>810</v>
      </c>
      <c r="Q950" s="3">
        <v>1620</v>
      </c>
      <c r="R950" s="3">
        <v>2430</v>
      </c>
      <c r="S950" s="3">
        <v>3240</v>
      </c>
      <c r="T950" s="3">
        <v>4050</v>
      </c>
      <c r="U950" s="3">
        <v>4860</v>
      </c>
      <c r="V950" t="s">
        <v>46</v>
      </c>
      <c r="W950" t="s">
        <v>2</v>
      </c>
      <c r="X950" t="s">
        <v>1</v>
      </c>
      <c r="Y950" t="s">
        <v>1</v>
      </c>
      <c r="Z950" t="s">
        <v>0</v>
      </c>
      <c r="AA950">
        <v>810</v>
      </c>
      <c r="AB950" t="s">
        <v>6717</v>
      </c>
      <c r="AC950" s="4">
        <v>38067570</v>
      </c>
      <c r="AD950" s="5" t="s">
        <v>6684</v>
      </c>
      <c r="AE950" s="6">
        <v>0</v>
      </c>
    </row>
    <row r="951" spans="1:31" x14ac:dyDescent="0.25">
      <c r="A951">
        <v>156082</v>
      </c>
      <c r="B951" t="s">
        <v>2648</v>
      </c>
      <c r="D951">
        <v>1</v>
      </c>
      <c r="E951" t="s">
        <v>2655</v>
      </c>
      <c r="F951" t="s">
        <v>2654</v>
      </c>
      <c r="G951" t="s">
        <v>2653</v>
      </c>
      <c r="H951" t="s">
        <v>2652</v>
      </c>
      <c r="I951" t="s">
        <v>2651</v>
      </c>
      <c r="J951">
        <v>5901</v>
      </c>
      <c r="K951" t="s">
        <v>7</v>
      </c>
      <c r="L951" t="s">
        <v>6</v>
      </c>
      <c r="M951" t="s">
        <v>5</v>
      </c>
      <c r="N951" t="s">
        <v>2650</v>
      </c>
      <c r="O951" t="s">
        <v>0</v>
      </c>
      <c r="P951" s="3">
        <v>846</v>
      </c>
      <c r="Q951" s="3">
        <v>1693</v>
      </c>
      <c r="R951" s="3">
        <v>2512</v>
      </c>
      <c r="S951" s="3">
        <v>3331</v>
      </c>
      <c r="T951" s="3">
        <v>4150</v>
      </c>
      <c r="U951" s="3">
        <v>4969</v>
      </c>
      <c r="V951" t="s">
        <v>46</v>
      </c>
      <c r="W951" t="s">
        <v>2</v>
      </c>
      <c r="X951" t="s">
        <v>64</v>
      </c>
      <c r="Y951" t="s">
        <v>64</v>
      </c>
      <c r="Z951" t="s">
        <v>2649</v>
      </c>
      <c r="AA951">
        <v>819</v>
      </c>
      <c r="AB951" t="s">
        <v>6717</v>
      </c>
      <c r="AC951" s="4">
        <v>4832919</v>
      </c>
      <c r="AD951" s="5" t="s">
        <v>6684</v>
      </c>
      <c r="AE951" s="6">
        <v>13.75</v>
      </c>
    </row>
    <row r="952" spans="1:31" x14ac:dyDescent="0.25">
      <c r="A952">
        <v>175342</v>
      </c>
      <c r="B952" t="s">
        <v>2132</v>
      </c>
      <c r="C952" t="s">
        <v>2140</v>
      </c>
      <c r="D952">
        <v>1</v>
      </c>
      <c r="E952" t="s">
        <v>4351</v>
      </c>
      <c r="F952" t="s">
        <v>4352</v>
      </c>
      <c r="G952" t="s">
        <v>4353</v>
      </c>
      <c r="H952" t="s">
        <v>4354</v>
      </c>
      <c r="I952" t="s">
        <v>4355</v>
      </c>
      <c r="J952">
        <v>3006</v>
      </c>
      <c r="K952" t="s">
        <v>7</v>
      </c>
      <c r="L952" t="s">
        <v>20</v>
      </c>
      <c r="M952" t="s">
        <v>5</v>
      </c>
      <c r="N952" t="s">
        <v>4356</v>
      </c>
      <c r="O952" t="s">
        <v>0</v>
      </c>
      <c r="P952" s="3">
        <v>819</v>
      </c>
      <c r="Q952" s="3">
        <v>1638</v>
      </c>
      <c r="R952" s="3">
        <v>2457</v>
      </c>
      <c r="S952" s="3">
        <v>3276</v>
      </c>
      <c r="T952" s="3">
        <v>4095</v>
      </c>
      <c r="U952" s="3">
        <v>4914</v>
      </c>
      <c r="V952" t="s">
        <v>46</v>
      </c>
      <c r="W952" t="s">
        <v>866</v>
      </c>
      <c r="X952" t="s">
        <v>1</v>
      </c>
      <c r="Y952" t="s">
        <v>1</v>
      </c>
      <c r="Z952" t="s">
        <v>4357</v>
      </c>
      <c r="AA952">
        <v>819</v>
      </c>
      <c r="AB952" t="s">
        <v>6717</v>
      </c>
      <c r="AC952" s="4">
        <v>2461914</v>
      </c>
      <c r="AD952" s="5" t="s">
        <v>6684</v>
      </c>
      <c r="AE952" s="6">
        <v>0</v>
      </c>
    </row>
    <row r="953" spans="1:31" x14ac:dyDescent="0.25">
      <c r="A953">
        <v>151102</v>
      </c>
      <c r="B953" t="s">
        <v>2763</v>
      </c>
      <c r="C953" t="s">
        <v>2762</v>
      </c>
      <c r="D953">
        <v>1</v>
      </c>
      <c r="E953" t="s">
        <v>2810</v>
      </c>
      <c r="F953" t="s">
        <v>2809</v>
      </c>
      <c r="G953" t="s">
        <v>2808</v>
      </c>
      <c r="H953" t="s">
        <v>2807</v>
      </c>
      <c r="I953" t="s">
        <v>2806</v>
      </c>
      <c r="J953">
        <v>12674</v>
      </c>
      <c r="K953" t="s">
        <v>7</v>
      </c>
      <c r="L953" t="s">
        <v>6</v>
      </c>
      <c r="M953" t="s">
        <v>5</v>
      </c>
      <c r="N953" t="s">
        <v>2805</v>
      </c>
      <c r="O953" t="s">
        <v>2804</v>
      </c>
      <c r="P953" s="3">
        <v>821.25</v>
      </c>
      <c r="Q953" s="3">
        <v>1642.5</v>
      </c>
      <c r="R953" s="3">
        <v>2463.75</v>
      </c>
      <c r="S953" s="3">
        <v>3285</v>
      </c>
      <c r="T953" s="3">
        <v>4106.25</v>
      </c>
      <c r="U953" s="3">
        <v>4927.5</v>
      </c>
      <c r="V953" t="s">
        <v>30</v>
      </c>
      <c r="W953" t="s">
        <v>2</v>
      </c>
      <c r="X953">
        <v>0</v>
      </c>
      <c r="Y953">
        <v>0</v>
      </c>
      <c r="Z953">
        <v>0</v>
      </c>
      <c r="AA953">
        <v>821.25</v>
      </c>
      <c r="AB953" t="s">
        <v>6717</v>
      </c>
      <c r="AC953" s="4">
        <v>10408522.5</v>
      </c>
      <c r="AD953" s="5" t="s">
        <v>6684</v>
      </c>
      <c r="AE953" s="6">
        <v>0</v>
      </c>
    </row>
    <row r="954" spans="1:31" x14ac:dyDescent="0.25">
      <c r="A954">
        <v>178396</v>
      </c>
      <c r="B954" t="s">
        <v>2044</v>
      </c>
      <c r="C954" t="s">
        <v>2085</v>
      </c>
      <c r="D954">
        <v>1</v>
      </c>
      <c r="E954" t="s">
        <v>4495</v>
      </c>
      <c r="F954" t="s">
        <v>1127</v>
      </c>
      <c r="G954" t="s">
        <v>4496</v>
      </c>
      <c r="H954" t="s">
        <v>4497</v>
      </c>
      <c r="I954" t="s">
        <v>4498</v>
      </c>
      <c r="J954">
        <v>27642</v>
      </c>
      <c r="K954" t="s">
        <v>7</v>
      </c>
      <c r="L954" t="s">
        <v>6</v>
      </c>
      <c r="M954" t="s">
        <v>5</v>
      </c>
      <c r="N954" t="s">
        <v>4499</v>
      </c>
      <c r="O954" t="s">
        <v>0</v>
      </c>
      <c r="P954" s="3">
        <v>1247</v>
      </c>
      <c r="Q954" s="3">
        <v>2075</v>
      </c>
      <c r="R954" s="3">
        <v>2904</v>
      </c>
      <c r="S954" s="3">
        <v>3733</v>
      </c>
      <c r="T954" s="3">
        <v>4561</v>
      </c>
      <c r="U954" s="3">
        <v>5390</v>
      </c>
      <c r="V954" t="s">
        <v>46</v>
      </c>
      <c r="W954" t="s">
        <v>866</v>
      </c>
      <c r="X954" t="s">
        <v>1</v>
      </c>
      <c r="Y954" t="s">
        <v>1</v>
      </c>
      <c r="Z954" t="s">
        <v>0</v>
      </c>
      <c r="AA954">
        <v>828</v>
      </c>
      <c r="AB954" t="s">
        <v>6717</v>
      </c>
      <c r="AC954" s="4">
        <v>22887576</v>
      </c>
      <c r="AD954" s="5" t="s">
        <v>6684</v>
      </c>
      <c r="AE954" s="6">
        <v>105.25</v>
      </c>
    </row>
    <row r="955" spans="1:31" x14ac:dyDescent="0.25">
      <c r="A955">
        <v>161554</v>
      </c>
      <c r="B955" t="s">
        <v>2527</v>
      </c>
      <c r="C955" t="s">
        <v>2526</v>
      </c>
      <c r="D955">
        <v>1</v>
      </c>
      <c r="E955" t="s">
        <v>2525</v>
      </c>
      <c r="F955" t="s">
        <v>1326</v>
      </c>
      <c r="G955" t="s">
        <v>2524</v>
      </c>
      <c r="H955" t="s">
        <v>2523</v>
      </c>
      <c r="I955" t="s">
        <v>2522</v>
      </c>
      <c r="J955">
        <v>6628</v>
      </c>
      <c r="K955" t="s">
        <v>7</v>
      </c>
      <c r="L955" t="s">
        <v>6</v>
      </c>
      <c r="M955" t="s">
        <v>5</v>
      </c>
      <c r="N955" t="s">
        <v>2521</v>
      </c>
      <c r="O955" t="s">
        <v>0</v>
      </c>
      <c r="P955" s="3">
        <v>917</v>
      </c>
      <c r="Q955" s="3">
        <v>1886</v>
      </c>
      <c r="R955" s="3">
        <v>2729</v>
      </c>
      <c r="S955" s="3">
        <v>3617</v>
      </c>
      <c r="T955" s="3">
        <v>4460</v>
      </c>
      <c r="U955" s="3">
        <v>5247</v>
      </c>
      <c r="V955" t="s">
        <v>30</v>
      </c>
      <c r="W955" t="s">
        <v>2</v>
      </c>
      <c r="X955" t="s">
        <v>39</v>
      </c>
      <c r="Y955" t="s">
        <v>39</v>
      </c>
      <c r="Z955" t="s">
        <v>0</v>
      </c>
      <c r="AA955">
        <v>843</v>
      </c>
      <c r="AB955" t="s">
        <v>6717</v>
      </c>
      <c r="AC955" s="4">
        <v>5587404</v>
      </c>
      <c r="AD955" s="5" t="s">
        <v>6684</v>
      </c>
      <c r="AE955" s="6">
        <v>61.25</v>
      </c>
    </row>
    <row r="956" spans="1:31" x14ac:dyDescent="0.25">
      <c r="A956">
        <v>163204</v>
      </c>
      <c r="B956" t="s">
        <v>176</v>
      </c>
      <c r="C956" t="s">
        <v>2502</v>
      </c>
      <c r="D956">
        <v>1</v>
      </c>
      <c r="E956" t="s">
        <v>2501</v>
      </c>
      <c r="F956" t="s">
        <v>2500</v>
      </c>
      <c r="G956" t="s">
        <v>2499</v>
      </c>
      <c r="H956" t="s">
        <v>2498</v>
      </c>
      <c r="I956" t="s">
        <v>2497</v>
      </c>
      <c r="J956">
        <v>35154</v>
      </c>
      <c r="K956" t="s">
        <v>7</v>
      </c>
      <c r="L956" t="s">
        <v>6</v>
      </c>
      <c r="M956" t="s">
        <v>5</v>
      </c>
      <c r="N956" t="s">
        <v>2496</v>
      </c>
      <c r="O956" t="s">
        <v>0</v>
      </c>
      <c r="P956" s="3">
        <v>852</v>
      </c>
      <c r="Q956" s="3">
        <v>1704</v>
      </c>
      <c r="R956" s="3">
        <v>2556</v>
      </c>
      <c r="S956" s="3">
        <v>3408</v>
      </c>
      <c r="T956" s="3">
        <v>4260</v>
      </c>
      <c r="U956" s="3">
        <v>5112</v>
      </c>
      <c r="V956" t="s">
        <v>30</v>
      </c>
      <c r="W956" t="s">
        <v>2</v>
      </c>
      <c r="X956" t="s">
        <v>39</v>
      </c>
      <c r="Y956" t="s">
        <v>39</v>
      </c>
      <c r="Z956" t="s">
        <v>2495</v>
      </c>
      <c r="AA956">
        <v>852</v>
      </c>
      <c r="AB956" t="s">
        <v>6717</v>
      </c>
      <c r="AC956" s="4">
        <v>29951208</v>
      </c>
      <c r="AD956" s="5" t="s">
        <v>6684</v>
      </c>
      <c r="AE956" s="6">
        <v>0</v>
      </c>
    </row>
    <row r="957" spans="1:31" x14ac:dyDescent="0.25">
      <c r="A957">
        <v>180814</v>
      </c>
      <c r="B957" t="s">
        <v>1996</v>
      </c>
      <c r="D957">
        <v>2</v>
      </c>
      <c r="E957" t="s">
        <v>2029</v>
      </c>
      <c r="F957" t="s">
        <v>2028</v>
      </c>
      <c r="G957" t="s">
        <v>2027</v>
      </c>
      <c r="H957" t="s">
        <v>2026</v>
      </c>
      <c r="I957" t="s">
        <v>2025</v>
      </c>
      <c r="J957">
        <v>6291</v>
      </c>
      <c r="K957" t="s">
        <v>7</v>
      </c>
      <c r="L957" t="s">
        <v>20</v>
      </c>
      <c r="M957" t="s">
        <v>5</v>
      </c>
      <c r="N957" t="s">
        <v>2024</v>
      </c>
      <c r="O957" t="s">
        <v>0</v>
      </c>
      <c r="P957" s="3">
        <v>1030</v>
      </c>
      <c r="Q957" s="3">
        <v>1885</v>
      </c>
      <c r="R957" s="3">
        <v>2740</v>
      </c>
      <c r="S957" s="3">
        <v>3595</v>
      </c>
      <c r="T957" s="3">
        <v>4450</v>
      </c>
      <c r="U957" s="3">
        <v>5305</v>
      </c>
      <c r="V957" t="s">
        <v>46</v>
      </c>
      <c r="W957" t="s">
        <v>2</v>
      </c>
      <c r="X957" t="s">
        <v>1</v>
      </c>
      <c r="Y957" t="s">
        <v>1</v>
      </c>
      <c r="Z957" t="s">
        <v>0</v>
      </c>
      <c r="AA957">
        <v>855</v>
      </c>
      <c r="AB957" t="s">
        <v>6717</v>
      </c>
      <c r="AC957" s="4">
        <v>5378805</v>
      </c>
      <c r="AD957" s="5" t="s">
        <v>6684</v>
      </c>
      <c r="AE957" s="6">
        <v>43.75</v>
      </c>
    </row>
    <row r="958" spans="1:31" x14ac:dyDescent="0.25">
      <c r="A958">
        <v>178402</v>
      </c>
      <c r="B958" t="s">
        <v>2044</v>
      </c>
      <c r="C958" t="s">
        <v>2085</v>
      </c>
      <c r="D958">
        <v>1</v>
      </c>
      <c r="E958" t="s">
        <v>2098</v>
      </c>
      <c r="F958" t="s">
        <v>2097</v>
      </c>
      <c r="G958" t="s">
        <v>2096</v>
      </c>
      <c r="H958" t="s">
        <v>2095</v>
      </c>
      <c r="I958" t="s">
        <v>2094</v>
      </c>
      <c r="J958">
        <v>10453</v>
      </c>
      <c r="K958" t="s">
        <v>7</v>
      </c>
      <c r="L958" t="s">
        <v>6</v>
      </c>
      <c r="M958" t="s">
        <v>5</v>
      </c>
      <c r="N958" t="s">
        <v>2093</v>
      </c>
      <c r="O958" t="s">
        <v>0</v>
      </c>
      <c r="P958" s="3">
        <v>1018.01</v>
      </c>
      <c r="Q958" s="3">
        <v>1986.49</v>
      </c>
      <c r="R958" s="3">
        <v>2954.96</v>
      </c>
      <c r="S958" s="3">
        <v>3923.12</v>
      </c>
      <c r="T958" s="3">
        <v>4781.42</v>
      </c>
      <c r="U958" s="3" t="s">
        <v>1</v>
      </c>
      <c r="V958" t="s">
        <v>46</v>
      </c>
      <c r="W958" t="e">
        <v>#VALUE!</v>
      </c>
      <c r="X958" t="s">
        <v>1</v>
      </c>
      <c r="Y958" t="s">
        <v>1</v>
      </c>
      <c r="Z958" t="s">
        <v>2092</v>
      </c>
      <c r="AA958">
        <v>858.30000000000018</v>
      </c>
      <c r="AB958" t="s">
        <v>6717</v>
      </c>
      <c r="AC958" s="4">
        <v>8971809.9000000022</v>
      </c>
      <c r="AD958" s="5" t="s">
        <v>6684</v>
      </c>
      <c r="AE958" s="6">
        <v>122.47999999999956</v>
      </c>
    </row>
    <row r="959" spans="1:31" x14ac:dyDescent="0.25">
      <c r="A959">
        <v>161253</v>
      </c>
      <c r="B959" t="s">
        <v>2527</v>
      </c>
      <c r="C959" t="s">
        <v>2526</v>
      </c>
      <c r="D959">
        <v>1</v>
      </c>
      <c r="E959" t="s">
        <v>6061</v>
      </c>
      <c r="F959" t="s">
        <v>6062</v>
      </c>
      <c r="G959" t="s">
        <v>6063</v>
      </c>
      <c r="H959" t="s">
        <v>6064</v>
      </c>
      <c r="I959" t="s">
        <v>6065</v>
      </c>
      <c r="J959">
        <v>9339</v>
      </c>
      <c r="K959" t="s">
        <v>7</v>
      </c>
      <c r="L959" t="s">
        <v>6</v>
      </c>
      <c r="M959" t="s">
        <v>5</v>
      </c>
      <c r="N959" t="s">
        <v>6066</v>
      </c>
      <c r="O959" t="s">
        <v>0</v>
      </c>
      <c r="P959" s="3">
        <v>962</v>
      </c>
      <c r="Q959" s="3">
        <v>1799</v>
      </c>
      <c r="R959" s="3">
        <v>2892</v>
      </c>
      <c r="S959" s="3">
        <v>4282</v>
      </c>
      <c r="T959" s="3">
        <v>5143</v>
      </c>
      <c r="U959" s="3">
        <v>5980</v>
      </c>
      <c r="V959" t="s">
        <v>46</v>
      </c>
      <c r="W959" t="s">
        <v>866</v>
      </c>
      <c r="X959" t="s">
        <v>1</v>
      </c>
      <c r="Y959" t="s">
        <v>1</v>
      </c>
      <c r="Z959" t="s">
        <v>0</v>
      </c>
      <c r="AA959">
        <v>861</v>
      </c>
      <c r="AB959" t="s">
        <v>6717</v>
      </c>
      <c r="AC959" s="4">
        <v>8040879</v>
      </c>
      <c r="AD959" s="5" t="s">
        <v>6684</v>
      </c>
      <c r="AE959" s="6">
        <v>209.5</v>
      </c>
    </row>
    <row r="960" spans="1:31" x14ac:dyDescent="0.25">
      <c r="A960">
        <v>229063</v>
      </c>
      <c r="B960" t="s">
        <v>200</v>
      </c>
      <c r="D960">
        <v>1</v>
      </c>
      <c r="E960" t="s">
        <v>761</v>
      </c>
      <c r="F960" t="s">
        <v>760</v>
      </c>
      <c r="G960" t="s">
        <v>759</v>
      </c>
      <c r="H960" t="s">
        <v>758</v>
      </c>
      <c r="I960" t="s">
        <v>757</v>
      </c>
      <c r="J960">
        <v>6915</v>
      </c>
      <c r="K960" t="s">
        <v>7</v>
      </c>
      <c r="L960" t="s">
        <v>6</v>
      </c>
      <c r="M960" t="s">
        <v>5</v>
      </c>
      <c r="N960" t="s">
        <v>756</v>
      </c>
      <c r="O960" t="s">
        <v>0</v>
      </c>
      <c r="P960" s="3">
        <v>1283.5</v>
      </c>
      <c r="Q960" s="3">
        <v>2197</v>
      </c>
      <c r="R960" s="3">
        <v>3110.5</v>
      </c>
      <c r="S960" s="3">
        <v>4024</v>
      </c>
      <c r="T960" s="3">
        <v>4888</v>
      </c>
      <c r="U960" s="3">
        <v>5692</v>
      </c>
      <c r="V960" t="s">
        <v>46</v>
      </c>
      <c r="W960" t="s">
        <v>2</v>
      </c>
      <c r="X960" t="s">
        <v>1</v>
      </c>
      <c r="Y960" t="s">
        <v>1</v>
      </c>
      <c r="Z960" t="s">
        <v>755</v>
      </c>
      <c r="AA960">
        <v>864</v>
      </c>
      <c r="AB960" t="s">
        <v>6717</v>
      </c>
      <c r="AC960" s="4">
        <v>5974560</v>
      </c>
      <c r="AD960" s="5" t="s">
        <v>6684</v>
      </c>
      <c r="AE960" s="6">
        <v>142</v>
      </c>
    </row>
    <row r="961" spans="1:31" x14ac:dyDescent="0.25">
      <c r="A961">
        <v>144892</v>
      </c>
      <c r="B961" t="s">
        <v>59</v>
      </c>
      <c r="D961">
        <v>1</v>
      </c>
      <c r="E961" t="s">
        <v>5547</v>
      </c>
      <c r="F961" t="s">
        <v>1163</v>
      </c>
      <c r="G961" t="s">
        <v>5548</v>
      </c>
      <c r="H961" t="s">
        <v>5549</v>
      </c>
      <c r="I961" t="s">
        <v>5550</v>
      </c>
      <c r="J961">
        <v>7640</v>
      </c>
      <c r="K961" t="s">
        <v>7</v>
      </c>
      <c r="L961" t="s">
        <v>6</v>
      </c>
      <c r="M961" t="s">
        <v>5</v>
      </c>
      <c r="N961" t="s">
        <v>5551</v>
      </c>
      <c r="O961" t="s">
        <v>0</v>
      </c>
      <c r="P961" s="3">
        <v>2175.89</v>
      </c>
      <c r="Q961" s="3">
        <v>3042.89</v>
      </c>
      <c r="R961" s="3">
        <v>3909.89</v>
      </c>
      <c r="S961" s="3">
        <v>4776.8900000000003</v>
      </c>
      <c r="T961" s="3">
        <v>5643.89</v>
      </c>
      <c r="U961" s="3">
        <v>6510.89</v>
      </c>
      <c r="V961" t="s">
        <v>30</v>
      </c>
      <c r="W961" t="s">
        <v>866</v>
      </c>
      <c r="X961" t="s">
        <v>39</v>
      </c>
      <c r="Y961" t="s">
        <v>39</v>
      </c>
      <c r="Z961" t="s">
        <v>0</v>
      </c>
      <c r="AA961">
        <v>867</v>
      </c>
      <c r="AB961" t="s">
        <v>6717</v>
      </c>
      <c r="AC961" s="4">
        <v>6623880</v>
      </c>
      <c r="AD961" s="5" t="s">
        <v>6684</v>
      </c>
      <c r="AE961" s="6">
        <v>327.22249999999985</v>
      </c>
    </row>
    <row r="962" spans="1:31" x14ac:dyDescent="0.25">
      <c r="A962">
        <v>178411</v>
      </c>
      <c r="B962" t="s">
        <v>2044</v>
      </c>
      <c r="C962" t="s">
        <v>2085</v>
      </c>
      <c r="D962">
        <v>1</v>
      </c>
      <c r="E962" t="s">
        <v>2091</v>
      </c>
      <c r="F962" t="s">
        <v>2090</v>
      </c>
      <c r="G962" t="s">
        <v>2089</v>
      </c>
      <c r="H962" t="s">
        <v>2088</v>
      </c>
      <c r="I962" t="s">
        <v>2087</v>
      </c>
      <c r="J962">
        <v>6520</v>
      </c>
      <c r="K962" t="s">
        <v>7</v>
      </c>
      <c r="L962" t="s">
        <v>6</v>
      </c>
      <c r="M962" t="s">
        <v>5</v>
      </c>
      <c r="N962" t="s">
        <v>2086</v>
      </c>
      <c r="O962" t="s">
        <v>0</v>
      </c>
      <c r="P962" s="3">
        <v>1080.6199999999999</v>
      </c>
      <c r="Q962" s="3">
        <v>2057.36</v>
      </c>
      <c r="R962" s="3">
        <v>3042.1</v>
      </c>
      <c r="S962" s="3">
        <v>3948.08</v>
      </c>
      <c r="T962" s="3">
        <v>4818.68</v>
      </c>
      <c r="U962" s="3">
        <v>5689.28</v>
      </c>
      <c r="V962" t="s">
        <v>29</v>
      </c>
      <c r="W962" t="s">
        <v>2</v>
      </c>
      <c r="X962" t="s">
        <v>0</v>
      </c>
      <c r="Y962" t="s">
        <v>0</v>
      </c>
      <c r="Z962" t="s">
        <v>0</v>
      </c>
      <c r="AA962">
        <v>870.60000000000036</v>
      </c>
      <c r="AB962" t="s">
        <v>6717</v>
      </c>
      <c r="AC962" s="4">
        <v>5676312.0000000028</v>
      </c>
      <c r="AD962" s="5" t="s">
        <v>6684</v>
      </c>
      <c r="AE962" s="6">
        <v>116.41999999999916</v>
      </c>
    </row>
    <row r="963" spans="1:31" x14ac:dyDescent="0.25">
      <c r="A963">
        <v>219347</v>
      </c>
      <c r="B963" t="s">
        <v>1142</v>
      </c>
      <c r="C963" t="s">
        <v>1149</v>
      </c>
      <c r="D963">
        <v>1</v>
      </c>
      <c r="E963" t="s">
        <v>5871</v>
      </c>
      <c r="F963" t="s">
        <v>5872</v>
      </c>
      <c r="G963" t="s">
        <v>5873</v>
      </c>
      <c r="H963" t="s">
        <v>5873</v>
      </c>
      <c r="I963" t="s">
        <v>5873</v>
      </c>
      <c r="J963">
        <v>2471</v>
      </c>
      <c r="K963" t="s">
        <v>7</v>
      </c>
      <c r="L963" t="s">
        <v>6</v>
      </c>
      <c r="M963" t="s">
        <v>5</v>
      </c>
      <c r="N963" t="s">
        <v>5874</v>
      </c>
      <c r="O963" t="s">
        <v>0</v>
      </c>
      <c r="P963" s="3">
        <v>1283</v>
      </c>
      <c r="Q963" s="3">
        <v>2159</v>
      </c>
      <c r="R963" s="3">
        <v>3035</v>
      </c>
      <c r="S963" s="3">
        <v>3912</v>
      </c>
      <c r="T963" s="3">
        <v>4788</v>
      </c>
      <c r="U963" s="3">
        <v>5664</v>
      </c>
      <c r="V963" t="s">
        <v>46</v>
      </c>
      <c r="W963" t="s">
        <v>866</v>
      </c>
      <c r="X963" t="s">
        <v>1</v>
      </c>
      <c r="Y963" t="s">
        <v>1</v>
      </c>
      <c r="Z963" t="s">
        <v>0</v>
      </c>
      <c r="AA963">
        <v>876</v>
      </c>
      <c r="AB963" t="s">
        <v>6717</v>
      </c>
      <c r="AC963" s="4">
        <v>2164596</v>
      </c>
      <c r="AD963" s="5" t="s">
        <v>6684</v>
      </c>
      <c r="AE963" s="6">
        <v>102</v>
      </c>
    </row>
    <row r="964" spans="1:31" x14ac:dyDescent="0.25">
      <c r="A964">
        <v>227881</v>
      </c>
      <c r="B964" t="s">
        <v>200</v>
      </c>
      <c r="C964" t="s">
        <v>808</v>
      </c>
      <c r="D964">
        <v>1</v>
      </c>
      <c r="E964" t="s">
        <v>827</v>
      </c>
      <c r="F964" t="s">
        <v>826</v>
      </c>
      <c r="G964" t="s">
        <v>825</v>
      </c>
      <c r="H964" t="s">
        <v>824</v>
      </c>
      <c r="I964" t="s">
        <v>823</v>
      </c>
      <c r="J964">
        <v>16819</v>
      </c>
      <c r="K964" t="s">
        <v>7</v>
      </c>
      <c r="L964" t="s">
        <v>6</v>
      </c>
      <c r="M964" t="s">
        <v>5</v>
      </c>
      <c r="N964" t="s">
        <v>822</v>
      </c>
      <c r="O964" t="s">
        <v>0</v>
      </c>
      <c r="P964" s="3">
        <v>1250.75</v>
      </c>
      <c r="Q964" s="3">
        <v>2127.5</v>
      </c>
      <c r="R964" s="3">
        <v>3004.25</v>
      </c>
      <c r="S964" s="3">
        <v>3881</v>
      </c>
      <c r="T964" s="3">
        <v>4757.75</v>
      </c>
      <c r="U964" s="3">
        <v>5596.5</v>
      </c>
      <c r="V964" t="s">
        <v>46</v>
      </c>
      <c r="W964" t="s">
        <v>2</v>
      </c>
      <c r="X964" t="s">
        <v>1</v>
      </c>
      <c r="Y964" t="s">
        <v>1</v>
      </c>
      <c r="Z964" t="s">
        <v>0</v>
      </c>
      <c r="AA964">
        <v>876.75</v>
      </c>
      <c r="AB964" t="s">
        <v>6717</v>
      </c>
      <c r="AC964" s="4">
        <v>14746058.25</v>
      </c>
      <c r="AD964" s="5" t="s">
        <v>6684</v>
      </c>
      <c r="AE964" s="6">
        <v>93.5</v>
      </c>
    </row>
    <row r="965" spans="1:31" x14ac:dyDescent="0.25">
      <c r="A965">
        <v>226091</v>
      </c>
      <c r="B965" t="s">
        <v>200</v>
      </c>
      <c r="C965" t="s">
        <v>808</v>
      </c>
      <c r="D965">
        <v>1</v>
      </c>
      <c r="E965" t="s">
        <v>924</v>
      </c>
      <c r="F965" t="s">
        <v>923</v>
      </c>
      <c r="G965" t="s">
        <v>922</v>
      </c>
      <c r="H965" t="s">
        <v>921</v>
      </c>
      <c r="I965" t="s">
        <v>920</v>
      </c>
      <c r="J965">
        <v>9279</v>
      </c>
      <c r="K965" t="s">
        <v>7</v>
      </c>
      <c r="L965" t="s">
        <v>6</v>
      </c>
      <c r="M965" t="s">
        <v>5</v>
      </c>
      <c r="N965" t="s">
        <v>919</v>
      </c>
      <c r="O965" t="s">
        <v>0</v>
      </c>
      <c r="P965" s="3">
        <v>1260.99</v>
      </c>
      <c r="Q965" s="3">
        <v>2209.98</v>
      </c>
      <c r="R965" s="3">
        <v>3158.97</v>
      </c>
      <c r="S965" s="3">
        <v>4072.96</v>
      </c>
      <c r="T965" s="3">
        <v>4950.7</v>
      </c>
      <c r="U965" s="3">
        <v>5828.44</v>
      </c>
      <c r="V965" t="s">
        <v>46</v>
      </c>
      <c r="W965" t="s">
        <v>2</v>
      </c>
      <c r="X965" t="s">
        <v>1</v>
      </c>
      <c r="Y965" t="s">
        <v>1</v>
      </c>
      <c r="Z965" t="s">
        <v>0</v>
      </c>
      <c r="AA965">
        <v>877.73999999999978</v>
      </c>
      <c r="AB965" t="s">
        <v>6717</v>
      </c>
      <c r="AC965" s="4">
        <v>8144549.4599999981</v>
      </c>
      <c r="AD965" s="5" t="s">
        <v>6684</v>
      </c>
      <c r="AE965" s="6">
        <v>140.5</v>
      </c>
    </row>
    <row r="966" spans="1:31" x14ac:dyDescent="0.25">
      <c r="A966">
        <v>154095</v>
      </c>
      <c r="B966" t="s">
        <v>2720</v>
      </c>
      <c r="C966" t="s">
        <v>5859</v>
      </c>
      <c r="D966">
        <v>1</v>
      </c>
      <c r="E966" t="s">
        <v>5860</v>
      </c>
      <c r="F966" t="s">
        <v>5861</v>
      </c>
      <c r="G966" t="s">
        <v>5862</v>
      </c>
      <c r="H966" t="s">
        <v>5863</v>
      </c>
      <c r="I966" t="s">
        <v>5864</v>
      </c>
      <c r="J966">
        <v>10142</v>
      </c>
      <c r="K966" t="s">
        <v>7</v>
      </c>
      <c r="L966" t="s">
        <v>6</v>
      </c>
      <c r="M966" t="s">
        <v>5</v>
      </c>
      <c r="N966" t="s">
        <v>5865</v>
      </c>
      <c r="O966" t="s">
        <v>0</v>
      </c>
      <c r="P966" s="3">
        <v>888</v>
      </c>
      <c r="Q966" s="3">
        <v>1776</v>
      </c>
      <c r="R966" s="3">
        <v>2664</v>
      </c>
      <c r="S966" s="3">
        <v>3552</v>
      </c>
      <c r="T966" s="3">
        <v>4440</v>
      </c>
      <c r="U966" s="3">
        <v>5328</v>
      </c>
      <c r="V966" t="s">
        <v>30</v>
      </c>
      <c r="W966" t="s">
        <v>866</v>
      </c>
      <c r="X966" t="s">
        <v>39</v>
      </c>
      <c r="Y966" t="s">
        <v>39</v>
      </c>
      <c r="Z966" t="s">
        <v>0</v>
      </c>
      <c r="AA966">
        <v>888</v>
      </c>
      <c r="AB966" t="s">
        <v>6717</v>
      </c>
      <c r="AC966" s="4">
        <v>9006096</v>
      </c>
      <c r="AD966" s="5" t="s">
        <v>6684</v>
      </c>
      <c r="AE966" s="6">
        <v>0</v>
      </c>
    </row>
    <row r="967" spans="1:31" x14ac:dyDescent="0.25">
      <c r="A967">
        <v>168263</v>
      </c>
      <c r="B967" t="s">
        <v>2406</v>
      </c>
      <c r="D967">
        <v>1</v>
      </c>
      <c r="E967" t="s">
        <v>2405</v>
      </c>
      <c r="F967" t="s">
        <v>2404</v>
      </c>
      <c r="G967" t="s">
        <v>2403</v>
      </c>
      <c r="H967" t="s">
        <v>2402</v>
      </c>
      <c r="I967" t="s">
        <v>2401</v>
      </c>
      <c r="J967">
        <v>5590</v>
      </c>
      <c r="K967" t="s">
        <v>7</v>
      </c>
      <c r="L967" t="s">
        <v>6</v>
      </c>
      <c r="M967" t="s">
        <v>5</v>
      </c>
      <c r="N967" t="s">
        <v>2400</v>
      </c>
      <c r="O967" t="s">
        <v>0</v>
      </c>
      <c r="P967" s="3">
        <v>891</v>
      </c>
      <c r="Q967" s="3">
        <v>1782</v>
      </c>
      <c r="R967" s="3">
        <v>2673</v>
      </c>
      <c r="S967" s="3">
        <v>3564</v>
      </c>
      <c r="T967" s="3">
        <v>4455</v>
      </c>
      <c r="U967" s="3">
        <v>5346</v>
      </c>
      <c r="V967" t="s">
        <v>2399</v>
      </c>
      <c r="W967" t="s">
        <v>2</v>
      </c>
      <c r="X967" t="s">
        <v>1</v>
      </c>
      <c r="Y967" t="s">
        <v>1</v>
      </c>
      <c r="Z967" t="s">
        <v>0</v>
      </c>
      <c r="AA967">
        <v>891</v>
      </c>
      <c r="AB967" t="s">
        <v>6717</v>
      </c>
      <c r="AC967" s="4">
        <v>4980690</v>
      </c>
      <c r="AD967" s="5" t="s">
        <v>6684</v>
      </c>
      <c r="AE967" s="6">
        <v>0</v>
      </c>
    </row>
    <row r="968" spans="1:31" x14ac:dyDescent="0.25">
      <c r="A968">
        <v>214041</v>
      </c>
      <c r="B968" t="s">
        <v>54</v>
      </c>
      <c r="C968" t="s">
        <v>1225</v>
      </c>
      <c r="D968">
        <v>1</v>
      </c>
      <c r="E968" t="s">
        <v>5726</v>
      </c>
      <c r="F968" t="s">
        <v>5727</v>
      </c>
      <c r="G968" t="s">
        <v>5728</v>
      </c>
      <c r="H968" t="s">
        <v>5729</v>
      </c>
      <c r="I968" t="s">
        <v>5730</v>
      </c>
      <c r="J968">
        <v>7171</v>
      </c>
      <c r="K968" t="s">
        <v>352</v>
      </c>
      <c r="L968" t="s">
        <v>6</v>
      </c>
      <c r="M968" t="s">
        <v>5</v>
      </c>
      <c r="N968" t="s">
        <v>5731</v>
      </c>
      <c r="O968" t="s">
        <v>0</v>
      </c>
      <c r="P968" s="3">
        <v>1213.5</v>
      </c>
      <c r="Q968" s="3">
        <v>2427</v>
      </c>
      <c r="R968" s="3">
        <v>3640.5</v>
      </c>
      <c r="S968" s="3">
        <v>4850</v>
      </c>
      <c r="T968" s="3">
        <v>5747</v>
      </c>
      <c r="U968" s="3">
        <v>6644</v>
      </c>
      <c r="V968" t="s">
        <v>46</v>
      </c>
      <c r="W968" t="s">
        <v>866</v>
      </c>
      <c r="X968" t="s">
        <v>1</v>
      </c>
      <c r="Y968" t="s">
        <v>1</v>
      </c>
      <c r="Z968" t="s">
        <v>0</v>
      </c>
      <c r="AA968">
        <v>897</v>
      </c>
      <c r="AB968" t="s">
        <v>6717</v>
      </c>
      <c r="AC968" s="4">
        <v>6432387</v>
      </c>
      <c r="AD968" s="5" t="s">
        <v>6684</v>
      </c>
      <c r="AE968" s="6">
        <v>315.5</v>
      </c>
    </row>
    <row r="969" spans="1:31" x14ac:dyDescent="0.25">
      <c r="A969">
        <v>101480</v>
      </c>
      <c r="B969" t="s">
        <v>139</v>
      </c>
      <c r="D969">
        <v>1</v>
      </c>
      <c r="E969" t="s">
        <v>4318</v>
      </c>
      <c r="F969" t="s">
        <v>3171</v>
      </c>
      <c r="G969" t="s">
        <v>4319</v>
      </c>
      <c r="H969" t="s">
        <v>4320</v>
      </c>
      <c r="I969" t="s">
        <v>4321</v>
      </c>
      <c r="J969">
        <v>7647</v>
      </c>
      <c r="K969" t="s">
        <v>7</v>
      </c>
      <c r="L969" t="s">
        <v>6</v>
      </c>
      <c r="M969" t="s">
        <v>5</v>
      </c>
      <c r="N969" t="s">
        <v>4322</v>
      </c>
      <c r="O969" t="s">
        <v>0</v>
      </c>
      <c r="P969" s="3">
        <v>1225</v>
      </c>
      <c r="Q969" s="3">
        <v>2125</v>
      </c>
      <c r="R969" s="3">
        <v>3025</v>
      </c>
      <c r="S969" s="3">
        <v>3925</v>
      </c>
      <c r="T969" s="3">
        <v>4825</v>
      </c>
      <c r="U969" s="3">
        <v>5725</v>
      </c>
      <c r="V969" t="s">
        <v>46</v>
      </c>
      <c r="W969" t="s">
        <v>866</v>
      </c>
      <c r="X969" t="s">
        <v>1</v>
      </c>
      <c r="Y969" t="s">
        <v>1</v>
      </c>
      <c r="Z969" t="s">
        <v>0</v>
      </c>
      <c r="AA969">
        <v>900</v>
      </c>
      <c r="AB969" t="s">
        <v>6717</v>
      </c>
      <c r="AC969" s="4">
        <v>6882300</v>
      </c>
      <c r="AD969" s="5" t="s">
        <v>6684</v>
      </c>
      <c r="AE969" s="6">
        <v>81.25</v>
      </c>
    </row>
    <row r="970" spans="1:31" x14ac:dyDescent="0.25">
      <c r="A970">
        <v>155399</v>
      </c>
      <c r="B970" t="s">
        <v>2648</v>
      </c>
      <c r="C970" t="s">
        <v>2647</v>
      </c>
      <c r="D970">
        <v>1</v>
      </c>
      <c r="E970" t="s">
        <v>2675</v>
      </c>
      <c r="F970" t="s">
        <v>2674</v>
      </c>
      <c r="G970" t="s">
        <v>2673</v>
      </c>
      <c r="H970" t="s">
        <v>2672</v>
      </c>
      <c r="I970" t="s">
        <v>2671</v>
      </c>
      <c r="J970">
        <v>20327</v>
      </c>
      <c r="K970" t="s">
        <v>7</v>
      </c>
      <c r="L970" t="s">
        <v>6</v>
      </c>
      <c r="M970" t="s">
        <v>5</v>
      </c>
      <c r="N970" t="s">
        <v>2670</v>
      </c>
      <c r="O970" t="s">
        <v>0</v>
      </c>
      <c r="P970" s="3">
        <v>1061.95</v>
      </c>
      <c r="Q970" s="3">
        <v>2053.15</v>
      </c>
      <c r="R970" s="3">
        <v>3044.35</v>
      </c>
      <c r="S970" s="3">
        <v>4035.55</v>
      </c>
      <c r="T970" s="3">
        <v>4936.75</v>
      </c>
      <c r="U970" s="3">
        <v>5837.95</v>
      </c>
      <c r="V970" t="s">
        <v>46</v>
      </c>
      <c r="W970" t="s">
        <v>2</v>
      </c>
      <c r="X970" t="s">
        <v>1</v>
      </c>
      <c r="Y970" t="s">
        <v>1</v>
      </c>
      <c r="Z970" t="s">
        <v>0</v>
      </c>
      <c r="AA970">
        <v>901.19999999999982</v>
      </c>
      <c r="AB970" t="s">
        <v>6717</v>
      </c>
      <c r="AC970" s="4">
        <v>18318692.399999995</v>
      </c>
      <c r="AD970" s="5" t="s">
        <v>6684</v>
      </c>
      <c r="AE970" s="6">
        <v>107.6875</v>
      </c>
    </row>
    <row r="971" spans="1:31" x14ac:dyDescent="0.25">
      <c r="A971">
        <v>101879</v>
      </c>
      <c r="B971" t="s">
        <v>139</v>
      </c>
      <c r="D971">
        <v>1</v>
      </c>
      <c r="E971" t="s">
        <v>3965</v>
      </c>
      <c r="F971" t="s">
        <v>1201</v>
      </c>
      <c r="G971" t="s">
        <v>3964</v>
      </c>
      <c r="H971" t="s">
        <v>3963</v>
      </c>
      <c r="I971" t="s">
        <v>3962</v>
      </c>
      <c r="J971">
        <v>5885</v>
      </c>
      <c r="K971" t="s">
        <v>7</v>
      </c>
      <c r="L971" t="s">
        <v>6</v>
      </c>
      <c r="M971" t="s">
        <v>5</v>
      </c>
      <c r="N971" t="s">
        <v>3961</v>
      </c>
      <c r="O971" t="s">
        <v>0</v>
      </c>
      <c r="P971" s="3">
        <v>1123</v>
      </c>
      <c r="Q971" s="3">
        <v>2056</v>
      </c>
      <c r="R971" s="3">
        <v>2989</v>
      </c>
      <c r="S971" s="3">
        <v>4054</v>
      </c>
      <c r="T971" s="3">
        <v>4960</v>
      </c>
      <c r="U971" s="3">
        <v>5863</v>
      </c>
      <c r="V971" t="s">
        <v>46</v>
      </c>
      <c r="W971" t="s">
        <v>2</v>
      </c>
      <c r="Z971">
        <v>0</v>
      </c>
      <c r="AA971">
        <v>906</v>
      </c>
      <c r="AB971" t="s">
        <v>6717</v>
      </c>
      <c r="AC971" s="4">
        <v>5331810</v>
      </c>
      <c r="AD971" s="5" t="s">
        <v>6684</v>
      </c>
      <c r="AE971" s="6">
        <v>107.5</v>
      </c>
    </row>
    <row r="972" spans="1:31" x14ac:dyDescent="0.25">
      <c r="A972">
        <v>445027</v>
      </c>
      <c r="B972" t="s">
        <v>59</v>
      </c>
      <c r="C972" t="s">
        <v>4257</v>
      </c>
      <c r="D972">
        <v>3</v>
      </c>
      <c r="E972" t="s">
        <v>4264</v>
      </c>
      <c r="F972" t="s">
        <v>4265</v>
      </c>
      <c r="G972" t="s">
        <v>4266</v>
      </c>
      <c r="H972" t="s">
        <v>4267</v>
      </c>
      <c r="I972" t="s">
        <v>4268</v>
      </c>
      <c r="J972">
        <v>10544</v>
      </c>
      <c r="K972" t="s">
        <v>88</v>
      </c>
      <c r="L972" t="s">
        <v>20</v>
      </c>
      <c r="M972" t="s">
        <v>5</v>
      </c>
      <c r="N972" t="s">
        <v>4269</v>
      </c>
      <c r="O972" t="s">
        <v>4270</v>
      </c>
      <c r="P972" s="3">
        <v>1031</v>
      </c>
      <c r="Q972" s="3">
        <v>1937</v>
      </c>
      <c r="R972" s="3">
        <v>2843</v>
      </c>
      <c r="S972" s="3">
        <v>3749</v>
      </c>
      <c r="T972" s="3">
        <v>4655</v>
      </c>
      <c r="U972" s="3">
        <v>5561</v>
      </c>
      <c r="V972" t="s">
        <v>46</v>
      </c>
      <c r="W972" t="s">
        <v>866</v>
      </c>
      <c r="X972" t="s">
        <v>1</v>
      </c>
      <c r="Y972" t="s">
        <v>1</v>
      </c>
      <c r="Z972" t="s">
        <v>0</v>
      </c>
      <c r="AA972">
        <v>1207.999999698</v>
      </c>
      <c r="AB972" t="s">
        <v>6717</v>
      </c>
      <c r="AC972" s="4">
        <v>12737151.996815711</v>
      </c>
      <c r="AD972" s="5" t="s">
        <v>6678</v>
      </c>
      <c r="AE972" s="6">
        <v>31.25</v>
      </c>
    </row>
    <row r="973" spans="1:31" x14ac:dyDescent="0.25">
      <c r="A973">
        <v>126562</v>
      </c>
      <c r="B973" t="s">
        <v>86</v>
      </c>
      <c r="C973" t="s">
        <v>3404</v>
      </c>
      <c r="D973">
        <v>1</v>
      </c>
      <c r="E973" t="s">
        <v>3417</v>
      </c>
      <c r="F973" t="s">
        <v>3361</v>
      </c>
      <c r="G973" t="s">
        <v>3416</v>
      </c>
      <c r="H973" t="s">
        <v>3415</v>
      </c>
      <c r="I973" t="s">
        <v>3414</v>
      </c>
      <c r="J973">
        <v>13509</v>
      </c>
      <c r="K973" t="s">
        <v>7</v>
      </c>
      <c r="L973" t="s">
        <v>6</v>
      </c>
      <c r="M973" t="s">
        <v>5</v>
      </c>
      <c r="N973" t="s">
        <v>3413</v>
      </c>
      <c r="O973" t="s">
        <v>0</v>
      </c>
      <c r="P973" s="3">
        <v>1489</v>
      </c>
      <c r="Q973" s="3">
        <v>2398</v>
      </c>
      <c r="R973" s="3">
        <v>3307</v>
      </c>
      <c r="S973" s="3">
        <v>4216</v>
      </c>
      <c r="T973" s="3">
        <v>5125</v>
      </c>
      <c r="U973" s="3">
        <v>6034</v>
      </c>
      <c r="V973" t="s">
        <v>3412</v>
      </c>
      <c r="W973" t="s">
        <v>2</v>
      </c>
      <c r="X973" t="s">
        <v>1</v>
      </c>
      <c r="Y973" t="s">
        <v>1</v>
      </c>
      <c r="Z973" t="s">
        <v>3411</v>
      </c>
      <c r="AA973">
        <v>909</v>
      </c>
      <c r="AB973" t="s">
        <v>6717</v>
      </c>
      <c r="AC973" s="4">
        <v>12279681</v>
      </c>
      <c r="AD973" s="5" t="s">
        <v>6684</v>
      </c>
      <c r="AE973" s="6">
        <v>145</v>
      </c>
    </row>
    <row r="974" spans="1:31" x14ac:dyDescent="0.25">
      <c r="A974">
        <v>228431</v>
      </c>
      <c r="B974" t="s">
        <v>200</v>
      </c>
      <c r="D974">
        <v>1</v>
      </c>
      <c r="E974" t="s">
        <v>815</v>
      </c>
      <c r="F974" t="s">
        <v>814</v>
      </c>
      <c r="G974" t="s">
        <v>813</v>
      </c>
      <c r="H974" t="s">
        <v>812</v>
      </c>
      <c r="I974" t="s">
        <v>811</v>
      </c>
      <c r="J974">
        <v>11024</v>
      </c>
      <c r="K974" t="s">
        <v>7</v>
      </c>
      <c r="L974" t="s">
        <v>6</v>
      </c>
      <c r="M974" t="s">
        <v>5</v>
      </c>
      <c r="N974" t="s">
        <v>810</v>
      </c>
      <c r="O974" t="s">
        <v>809</v>
      </c>
      <c r="P974" s="3">
        <v>1006.5</v>
      </c>
      <c r="Q974" s="3">
        <v>1936</v>
      </c>
      <c r="R974" s="3">
        <v>2943.5</v>
      </c>
      <c r="S974" s="3">
        <v>3858</v>
      </c>
      <c r="T974" s="3">
        <v>4768.5</v>
      </c>
      <c r="U974" s="3">
        <v>5295</v>
      </c>
      <c r="V974" t="s">
        <v>46</v>
      </c>
      <c r="W974" t="s">
        <v>2</v>
      </c>
      <c r="X974" t="s">
        <v>1</v>
      </c>
      <c r="Y974" t="s">
        <v>1</v>
      </c>
      <c r="Z974" t="s">
        <v>0</v>
      </c>
      <c r="AA974">
        <v>910.5</v>
      </c>
      <c r="AB974" t="s">
        <v>6717</v>
      </c>
      <c r="AC974" s="4">
        <v>10037352</v>
      </c>
      <c r="AD974" s="5" t="s">
        <v>6684</v>
      </c>
      <c r="AE974" s="6">
        <v>54</v>
      </c>
    </row>
    <row r="975" spans="1:31" x14ac:dyDescent="0.25">
      <c r="A975">
        <v>178624</v>
      </c>
      <c r="B975" t="s">
        <v>2044</v>
      </c>
      <c r="D975">
        <v>1</v>
      </c>
      <c r="E975" t="s">
        <v>2063</v>
      </c>
      <c r="F975" t="s">
        <v>2062</v>
      </c>
      <c r="G975" t="s">
        <v>2061</v>
      </c>
      <c r="H975" t="s">
        <v>2060</v>
      </c>
      <c r="I975" t="s">
        <v>2059</v>
      </c>
      <c r="J975">
        <v>5491</v>
      </c>
      <c r="K975" t="s">
        <v>1641</v>
      </c>
      <c r="L975" t="s">
        <v>6</v>
      </c>
      <c r="M975" t="s">
        <v>5</v>
      </c>
      <c r="N975" t="s">
        <v>2058</v>
      </c>
      <c r="O975" t="s">
        <v>0</v>
      </c>
      <c r="P975" s="3">
        <v>917.88</v>
      </c>
      <c r="Q975" s="3">
        <v>1835.76</v>
      </c>
      <c r="R975" s="3">
        <v>2653.64</v>
      </c>
      <c r="S975" s="3">
        <v>3671.52</v>
      </c>
      <c r="T975" s="3">
        <v>4589.3999999999996</v>
      </c>
      <c r="U975" s="3">
        <v>5507.28</v>
      </c>
      <c r="V975" t="s">
        <v>30</v>
      </c>
      <c r="W975" t="s">
        <v>2</v>
      </c>
      <c r="X975" t="s">
        <v>39</v>
      </c>
      <c r="Y975" t="s">
        <v>39</v>
      </c>
      <c r="Z975" t="s">
        <v>0</v>
      </c>
      <c r="AA975">
        <v>917.87999999999965</v>
      </c>
      <c r="AB975" t="s">
        <v>6717</v>
      </c>
      <c r="AC975" s="4">
        <v>5040079.0799999982</v>
      </c>
      <c r="AD975" s="5" t="s">
        <v>6684</v>
      </c>
      <c r="AE975" s="6">
        <v>9.0949470177292824E-13</v>
      </c>
    </row>
    <row r="976" spans="1:31" x14ac:dyDescent="0.25">
      <c r="A976">
        <v>172051</v>
      </c>
      <c r="B976" t="s">
        <v>207</v>
      </c>
      <c r="D976">
        <v>1</v>
      </c>
      <c r="E976" t="s">
        <v>2330</v>
      </c>
      <c r="F976" t="s">
        <v>2329</v>
      </c>
      <c r="G976" t="s">
        <v>2328</v>
      </c>
      <c r="H976" t="s">
        <v>2327</v>
      </c>
      <c r="I976" t="s">
        <v>2326</v>
      </c>
      <c r="J976">
        <v>8930</v>
      </c>
      <c r="K976" t="s">
        <v>7</v>
      </c>
      <c r="L976" t="s">
        <v>6</v>
      </c>
      <c r="M976" t="s">
        <v>5</v>
      </c>
      <c r="N976" t="s">
        <v>2325</v>
      </c>
      <c r="O976" t="s">
        <v>0</v>
      </c>
      <c r="P976" s="3">
        <v>934.5</v>
      </c>
      <c r="Q976" s="3">
        <v>1869</v>
      </c>
      <c r="R976" s="3">
        <v>2803.5</v>
      </c>
      <c r="S976" s="3">
        <v>3738</v>
      </c>
      <c r="T976" s="3">
        <v>4672.5</v>
      </c>
      <c r="U976" s="3">
        <v>5607.5</v>
      </c>
      <c r="V976" t="s">
        <v>46</v>
      </c>
      <c r="W976" t="s">
        <v>2</v>
      </c>
      <c r="X976" t="s">
        <v>1</v>
      </c>
      <c r="Y976" t="s">
        <v>1</v>
      </c>
      <c r="Z976" t="s">
        <v>0</v>
      </c>
      <c r="AA976">
        <v>934.5</v>
      </c>
      <c r="AB976" t="s">
        <v>6717</v>
      </c>
      <c r="AC976" s="4">
        <v>8345085</v>
      </c>
      <c r="AD976" s="5" t="s">
        <v>6684</v>
      </c>
      <c r="AE976" s="6">
        <v>0</v>
      </c>
    </row>
    <row r="977" spans="1:31" x14ac:dyDescent="0.25">
      <c r="A977">
        <v>445090</v>
      </c>
      <c r="B977" t="s">
        <v>139</v>
      </c>
      <c r="C977" t="s">
        <v>4271</v>
      </c>
      <c r="D977">
        <v>6</v>
      </c>
      <c r="E977" t="s">
        <v>4272</v>
      </c>
      <c r="F977" t="s">
        <v>3950</v>
      </c>
      <c r="G977" t="s">
        <v>4273</v>
      </c>
      <c r="H977" t="s">
        <v>4274</v>
      </c>
      <c r="I977" t="s">
        <v>4274</v>
      </c>
      <c r="J977">
        <v>575</v>
      </c>
      <c r="K977" t="s">
        <v>88</v>
      </c>
      <c r="L977" t="s">
        <v>20</v>
      </c>
      <c r="M977" t="s">
        <v>5</v>
      </c>
      <c r="N977" t="s">
        <v>4276</v>
      </c>
      <c r="O977" t="s">
        <v>0</v>
      </c>
      <c r="P977" s="3">
        <v>2264</v>
      </c>
      <c r="Q977" s="3">
        <v>3386</v>
      </c>
      <c r="R977" s="3">
        <v>4508</v>
      </c>
      <c r="S977" s="3">
        <v>5630</v>
      </c>
      <c r="T977" s="3">
        <v>6565</v>
      </c>
      <c r="U977" s="3">
        <v>7126</v>
      </c>
      <c r="V977" t="s">
        <v>30</v>
      </c>
      <c r="W977" t="s">
        <v>866</v>
      </c>
      <c r="X977" t="s">
        <v>39</v>
      </c>
      <c r="Y977" t="s">
        <v>39</v>
      </c>
      <c r="Z977" t="s">
        <v>4275</v>
      </c>
      <c r="AA977">
        <v>1246.666666355</v>
      </c>
      <c r="AB977" t="s">
        <v>6717</v>
      </c>
      <c r="AC977" s="4">
        <v>716833.33315412502</v>
      </c>
      <c r="AD977" s="5" t="s">
        <v>6678</v>
      </c>
      <c r="AE977" s="6">
        <v>472.5</v>
      </c>
    </row>
    <row r="978" spans="1:31" x14ac:dyDescent="0.25">
      <c r="A978">
        <v>234030</v>
      </c>
      <c r="B978" t="s">
        <v>546</v>
      </c>
      <c r="D978">
        <v>1</v>
      </c>
      <c r="E978" t="s">
        <v>6222</v>
      </c>
      <c r="F978" t="s">
        <v>2785</v>
      </c>
      <c r="G978" t="s">
        <v>6223</v>
      </c>
      <c r="H978" t="s">
        <v>6224</v>
      </c>
      <c r="I978" t="s">
        <v>6225</v>
      </c>
      <c r="J978">
        <v>23661</v>
      </c>
      <c r="K978" t="s">
        <v>7</v>
      </c>
      <c r="L978" t="s">
        <v>6</v>
      </c>
      <c r="M978" t="s">
        <v>5</v>
      </c>
      <c r="N978" t="s">
        <v>4276</v>
      </c>
      <c r="O978" t="s">
        <v>0</v>
      </c>
      <c r="P978" s="3">
        <v>1389</v>
      </c>
      <c r="Q978" s="3">
        <v>2778</v>
      </c>
      <c r="R978" s="3">
        <v>4167</v>
      </c>
      <c r="S978" s="3">
        <v>5630</v>
      </c>
      <c r="T978" s="3">
        <v>6565</v>
      </c>
      <c r="U978" s="3">
        <v>7126</v>
      </c>
      <c r="V978" t="s">
        <v>46</v>
      </c>
      <c r="W978" t="s">
        <v>866</v>
      </c>
      <c r="X978" t="s">
        <v>1</v>
      </c>
      <c r="Y978" t="s">
        <v>1</v>
      </c>
      <c r="Z978" t="s">
        <v>6226</v>
      </c>
      <c r="AA978">
        <v>935</v>
      </c>
      <c r="AB978" t="s">
        <v>6717</v>
      </c>
      <c r="AC978" s="4">
        <v>22123035</v>
      </c>
      <c r="AD978" s="5" t="s">
        <v>6684</v>
      </c>
      <c r="AE978" s="6">
        <v>472.5</v>
      </c>
    </row>
    <row r="979" spans="1:31" x14ac:dyDescent="0.25">
      <c r="A979">
        <v>225511</v>
      </c>
      <c r="B979" t="s">
        <v>200</v>
      </c>
      <c r="C979" t="s">
        <v>937</v>
      </c>
      <c r="D979">
        <v>1</v>
      </c>
      <c r="E979" t="s">
        <v>936</v>
      </c>
      <c r="F979" t="s">
        <v>760</v>
      </c>
      <c r="G979" t="s">
        <v>935</v>
      </c>
      <c r="H979" t="s">
        <v>934</v>
      </c>
      <c r="I979" t="s">
        <v>933</v>
      </c>
      <c r="J979">
        <v>33037</v>
      </c>
      <c r="K979" t="s">
        <v>7</v>
      </c>
      <c r="L979" t="s">
        <v>6</v>
      </c>
      <c r="M979" t="s">
        <v>5</v>
      </c>
      <c r="N979" t="s">
        <v>932</v>
      </c>
      <c r="O979" t="s">
        <v>0</v>
      </c>
      <c r="P979" s="3">
        <v>1408</v>
      </c>
      <c r="Q979" s="3">
        <v>2357</v>
      </c>
      <c r="R979" s="3">
        <v>3290</v>
      </c>
      <c r="S979" s="3">
        <v>4220</v>
      </c>
      <c r="T979" s="3">
        <v>5156</v>
      </c>
      <c r="U979" s="3">
        <v>6089</v>
      </c>
      <c r="V979" t="s">
        <v>931</v>
      </c>
      <c r="W979" t="s">
        <v>2</v>
      </c>
      <c r="X979" t="s">
        <v>39</v>
      </c>
      <c r="Y979" t="s">
        <v>39</v>
      </c>
      <c r="Z979" t="s">
        <v>0</v>
      </c>
      <c r="AA979">
        <v>936</v>
      </c>
      <c r="AB979" t="s">
        <v>6717</v>
      </c>
      <c r="AC979" s="4">
        <v>30922632</v>
      </c>
      <c r="AD979" s="5" t="s">
        <v>6684</v>
      </c>
      <c r="AE979" s="6">
        <v>119</v>
      </c>
    </row>
    <row r="980" spans="1:31" x14ac:dyDescent="0.25">
      <c r="A980">
        <v>240417</v>
      </c>
      <c r="B980" t="s">
        <v>329</v>
      </c>
      <c r="C980" t="s">
        <v>328</v>
      </c>
      <c r="D980">
        <v>1</v>
      </c>
      <c r="E980" t="s">
        <v>357</v>
      </c>
      <c r="F980" t="s">
        <v>356</v>
      </c>
      <c r="G980" t="s">
        <v>355</v>
      </c>
      <c r="H980" t="s">
        <v>354</v>
      </c>
      <c r="I980" t="s">
        <v>353</v>
      </c>
      <c r="J980">
        <v>8279</v>
      </c>
      <c r="K980" t="s">
        <v>352</v>
      </c>
      <c r="L980" t="s">
        <v>6</v>
      </c>
      <c r="M980" t="s">
        <v>5</v>
      </c>
      <c r="N980" t="s">
        <v>351</v>
      </c>
      <c r="O980" t="s">
        <v>350</v>
      </c>
      <c r="P980" s="3">
        <v>939.48</v>
      </c>
      <c r="Q980" s="3">
        <v>1878.96</v>
      </c>
      <c r="R980" s="3">
        <v>2818.44</v>
      </c>
      <c r="S980" s="3">
        <v>3757.92</v>
      </c>
      <c r="T980" s="3">
        <v>4697.3999999999996</v>
      </c>
      <c r="U980" s="3">
        <v>5636.88</v>
      </c>
      <c r="V980" t="s">
        <v>46</v>
      </c>
      <c r="W980" t="s">
        <v>2</v>
      </c>
      <c r="X980" t="s">
        <v>1</v>
      </c>
      <c r="Y980" t="s">
        <v>1</v>
      </c>
      <c r="Z980" t="s">
        <v>349</v>
      </c>
      <c r="AA980">
        <v>939.47999999999956</v>
      </c>
      <c r="AB980" t="s">
        <v>6717</v>
      </c>
      <c r="AC980" s="4">
        <v>7777954.9199999962</v>
      </c>
      <c r="AD980" s="5" t="s">
        <v>6684</v>
      </c>
      <c r="AE980" s="6">
        <v>9.0949470177292824E-13</v>
      </c>
    </row>
    <row r="981" spans="1:31" x14ac:dyDescent="0.25">
      <c r="A981">
        <v>100663</v>
      </c>
      <c r="B981" t="s">
        <v>139</v>
      </c>
      <c r="C981" t="s">
        <v>4048</v>
      </c>
      <c r="D981">
        <v>1</v>
      </c>
      <c r="E981" t="s">
        <v>4301</v>
      </c>
      <c r="F981" t="s">
        <v>3977</v>
      </c>
      <c r="G981" t="s">
        <v>4302</v>
      </c>
      <c r="H981" t="s">
        <v>4303</v>
      </c>
      <c r="I981" t="s">
        <v>4304</v>
      </c>
      <c r="J981">
        <v>11679</v>
      </c>
      <c r="K981" t="s">
        <v>7</v>
      </c>
      <c r="L981" t="s">
        <v>6</v>
      </c>
      <c r="M981" t="s">
        <v>5</v>
      </c>
      <c r="N981" t="s">
        <v>4307</v>
      </c>
      <c r="O981" t="s">
        <v>0</v>
      </c>
      <c r="P981" s="3">
        <v>1176</v>
      </c>
      <c r="Q981" s="3">
        <v>2124</v>
      </c>
      <c r="R981" s="3">
        <v>3072</v>
      </c>
      <c r="S981" s="3">
        <v>4020</v>
      </c>
      <c r="T981" s="3">
        <v>4968</v>
      </c>
      <c r="U981" s="3">
        <v>5916</v>
      </c>
      <c r="V981" t="s">
        <v>4306</v>
      </c>
      <c r="W981" t="s">
        <v>866</v>
      </c>
      <c r="X981" t="s">
        <v>39</v>
      </c>
      <c r="Y981" t="s">
        <v>39</v>
      </c>
      <c r="Z981" t="s">
        <v>4305</v>
      </c>
      <c r="AA981">
        <v>948</v>
      </c>
      <c r="AB981" t="s">
        <v>6717</v>
      </c>
      <c r="AC981" s="4">
        <v>11071692</v>
      </c>
      <c r="AD981" s="5" t="s">
        <v>6684</v>
      </c>
      <c r="AE981" s="6">
        <v>57</v>
      </c>
    </row>
    <row r="982" spans="1:31" x14ac:dyDescent="0.25">
      <c r="A982">
        <v>388043</v>
      </c>
      <c r="B982" t="s">
        <v>236</v>
      </c>
      <c r="C982" t="s">
        <v>235</v>
      </c>
      <c r="D982">
        <v>6</v>
      </c>
      <c r="E982" t="s">
        <v>234</v>
      </c>
      <c r="F982" t="s">
        <v>233</v>
      </c>
      <c r="G982" t="s">
        <v>232</v>
      </c>
      <c r="H982" t="s">
        <v>231</v>
      </c>
      <c r="I982" t="s">
        <v>230</v>
      </c>
      <c r="J982">
        <v>517</v>
      </c>
      <c r="K982" t="s">
        <v>88</v>
      </c>
      <c r="L982" t="s">
        <v>20</v>
      </c>
      <c r="M982" t="s">
        <v>5</v>
      </c>
      <c r="N982" t="s">
        <v>229</v>
      </c>
      <c r="O982" t="s">
        <v>0</v>
      </c>
      <c r="P982" s="3">
        <v>1089</v>
      </c>
      <c r="Q982" s="3">
        <v>2040</v>
      </c>
      <c r="R982" s="3">
        <v>2991</v>
      </c>
      <c r="S982" s="3">
        <v>3942</v>
      </c>
      <c r="T982" s="3">
        <v>4893</v>
      </c>
      <c r="U982" s="3">
        <v>5844</v>
      </c>
      <c r="V982" t="s">
        <v>46</v>
      </c>
      <c r="W982" t="s">
        <v>2</v>
      </c>
      <c r="X982" t="s">
        <v>1</v>
      </c>
      <c r="Y982" t="s">
        <v>1</v>
      </c>
      <c r="Z982" t="s">
        <v>0</v>
      </c>
      <c r="AA982">
        <v>1267.9999996829999</v>
      </c>
      <c r="AB982" t="s">
        <v>6717</v>
      </c>
      <c r="AC982" s="4">
        <v>655555.99983611098</v>
      </c>
      <c r="AD982" s="5" t="s">
        <v>6678</v>
      </c>
      <c r="AE982" s="6">
        <v>34.5</v>
      </c>
    </row>
    <row r="983" spans="1:31" x14ac:dyDescent="0.25">
      <c r="A983">
        <v>128106</v>
      </c>
      <c r="B983" t="s">
        <v>86</v>
      </c>
      <c r="C983" t="s">
        <v>85</v>
      </c>
      <c r="D983">
        <v>1</v>
      </c>
      <c r="E983" t="s">
        <v>3326</v>
      </c>
      <c r="F983" t="s">
        <v>3325</v>
      </c>
      <c r="G983" t="s">
        <v>3324</v>
      </c>
      <c r="H983" t="s">
        <v>3323</v>
      </c>
      <c r="I983" t="s">
        <v>3322</v>
      </c>
      <c r="J983">
        <v>5192</v>
      </c>
      <c r="K983" t="s">
        <v>7</v>
      </c>
      <c r="L983" t="s">
        <v>6</v>
      </c>
      <c r="M983" t="s">
        <v>5</v>
      </c>
      <c r="N983" t="s">
        <v>3321</v>
      </c>
      <c r="O983" t="s">
        <v>0</v>
      </c>
      <c r="P983" s="3">
        <v>951.87</v>
      </c>
      <c r="Q983" s="3">
        <v>1903.74</v>
      </c>
      <c r="R983" s="3">
        <v>2855.61</v>
      </c>
      <c r="S983" s="3">
        <v>3807.48</v>
      </c>
      <c r="T983" s="3">
        <v>4759.3500000000004</v>
      </c>
      <c r="U983" s="3">
        <v>5711.22</v>
      </c>
      <c r="V983" t="s">
        <v>101</v>
      </c>
      <c r="W983" t="s">
        <v>2</v>
      </c>
      <c r="X983" t="s">
        <v>1</v>
      </c>
      <c r="Y983" t="s">
        <v>1</v>
      </c>
      <c r="Z983" t="s">
        <v>0</v>
      </c>
      <c r="AA983">
        <v>951.87000000000035</v>
      </c>
      <c r="AB983" t="s">
        <v>6717</v>
      </c>
      <c r="AC983" s="4">
        <v>4942109.0400000019</v>
      </c>
      <c r="AD983" s="5" t="s">
        <v>6684</v>
      </c>
      <c r="AE983" s="6">
        <v>0</v>
      </c>
    </row>
    <row r="984" spans="1:31" x14ac:dyDescent="0.25">
      <c r="A984">
        <v>183026</v>
      </c>
      <c r="B984" t="s">
        <v>1973</v>
      </c>
      <c r="D984">
        <v>2</v>
      </c>
      <c r="E984" t="s">
        <v>1972</v>
      </c>
      <c r="F984" t="s">
        <v>1971</v>
      </c>
      <c r="G984" t="s">
        <v>1970</v>
      </c>
      <c r="H984" t="s">
        <v>1969</v>
      </c>
      <c r="I984" t="s">
        <v>1968</v>
      </c>
      <c r="J984">
        <v>29353</v>
      </c>
      <c r="K984" t="s">
        <v>7</v>
      </c>
      <c r="L984" t="s">
        <v>20</v>
      </c>
      <c r="M984" t="s">
        <v>5</v>
      </c>
      <c r="N984" t="s">
        <v>1967</v>
      </c>
      <c r="O984" t="s">
        <v>1966</v>
      </c>
      <c r="P984" s="3">
        <v>960</v>
      </c>
      <c r="Q984" s="3">
        <v>1920</v>
      </c>
      <c r="R984" s="3">
        <v>2880</v>
      </c>
      <c r="S984" s="3">
        <v>3840</v>
      </c>
      <c r="T984" s="3">
        <v>4800</v>
      </c>
      <c r="U984" s="3">
        <v>5760</v>
      </c>
      <c r="V984" t="s">
        <v>1965</v>
      </c>
      <c r="W984" t="s">
        <v>2</v>
      </c>
      <c r="X984" t="s">
        <v>1964</v>
      </c>
      <c r="Y984" t="s">
        <v>1964</v>
      </c>
      <c r="Z984" t="s">
        <v>1963</v>
      </c>
      <c r="AA984">
        <v>960</v>
      </c>
      <c r="AB984" t="s">
        <v>6717</v>
      </c>
      <c r="AC984" s="4">
        <v>28178880</v>
      </c>
      <c r="AD984" s="5" t="s">
        <v>6684</v>
      </c>
      <c r="AE984" s="6">
        <v>0</v>
      </c>
    </row>
    <row r="985" spans="1:31" x14ac:dyDescent="0.25">
      <c r="A985">
        <v>213020</v>
      </c>
      <c r="B985" t="s">
        <v>54</v>
      </c>
      <c r="C985" t="s">
        <v>1225</v>
      </c>
      <c r="D985">
        <v>1</v>
      </c>
      <c r="E985" t="s">
        <v>1285</v>
      </c>
      <c r="F985" t="s">
        <v>1284</v>
      </c>
      <c r="G985" t="s">
        <v>1283</v>
      </c>
      <c r="H985" t="s">
        <v>1282</v>
      </c>
      <c r="I985" t="s">
        <v>1281</v>
      </c>
      <c r="J985">
        <v>12295</v>
      </c>
      <c r="K985" t="s">
        <v>7</v>
      </c>
      <c r="L985" t="s">
        <v>6</v>
      </c>
      <c r="M985" t="s">
        <v>5</v>
      </c>
      <c r="N985" t="s">
        <v>1280</v>
      </c>
      <c r="O985" t="s">
        <v>0</v>
      </c>
      <c r="P985" s="3">
        <v>1218.8</v>
      </c>
      <c r="Q985" s="3">
        <v>2387.6</v>
      </c>
      <c r="R985" s="3">
        <v>3556.4</v>
      </c>
      <c r="S985" s="3">
        <v>4721.2</v>
      </c>
      <c r="T985" s="3">
        <v>5684.2</v>
      </c>
      <c r="U985" s="3">
        <v>6527.2</v>
      </c>
      <c r="V985" t="s">
        <v>46</v>
      </c>
      <c r="W985" t="s">
        <v>2</v>
      </c>
      <c r="X985" t="s">
        <v>1</v>
      </c>
      <c r="Y985" t="s">
        <v>1</v>
      </c>
      <c r="Z985" t="s">
        <v>1279</v>
      </c>
      <c r="AA985">
        <v>963</v>
      </c>
      <c r="AB985" t="s">
        <v>6717</v>
      </c>
      <c r="AC985" s="4">
        <v>11840085</v>
      </c>
      <c r="AD985" s="5" t="s">
        <v>6684</v>
      </c>
      <c r="AE985" s="6">
        <v>217.30000000000018</v>
      </c>
    </row>
    <row r="986" spans="1:31" x14ac:dyDescent="0.25">
      <c r="A986">
        <v>151616</v>
      </c>
      <c r="B986" t="s">
        <v>2763</v>
      </c>
      <c r="C986" t="s">
        <v>124</v>
      </c>
      <c r="D986">
        <v>3</v>
      </c>
      <c r="E986" t="s">
        <v>2780</v>
      </c>
      <c r="F986" t="s">
        <v>2779</v>
      </c>
      <c r="G986" t="s">
        <v>2778</v>
      </c>
      <c r="J986">
        <v>512</v>
      </c>
      <c r="K986" t="s">
        <v>88</v>
      </c>
      <c r="L986" t="s">
        <v>20</v>
      </c>
      <c r="M986" t="s">
        <v>5</v>
      </c>
      <c r="N986" t="s">
        <v>2777</v>
      </c>
      <c r="O986" t="s">
        <v>2776</v>
      </c>
      <c r="P986" s="3">
        <v>1062</v>
      </c>
      <c r="Q986" s="3">
        <v>2028</v>
      </c>
      <c r="R986" s="3">
        <v>2994</v>
      </c>
      <c r="S986" s="3">
        <v>3960</v>
      </c>
      <c r="T986" s="3">
        <v>4926</v>
      </c>
      <c r="U986" s="3">
        <v>5892</v>
      </c>
      <c r="V986" t="s">
        <v>46</v>
      </c>
      <c r="W986" t="s">
        <v>2</v>
      </c>
      <c r="X986" t="s">
        <v>1</v>
      </c>
      <c r="Y986" t="s">
        <v>1</v>
      </c>
      <c r="Z986" t="s">
        <v>0</v>
      </c>
      <c r="AA986">
        <v>1287.999999678</v>
      </c>
      <c r="AB986" t="s">
        <v>6717</v>
      </c>
      <c r="AC986" s="4">
        <v>659455.999835136</v>
      </c>
      <c r="AD986" s="5" t="s">
        <v>6678</v>
      </c>
      <c r="AE986" s="6">
        <v>24</v>
      </c>
    </row>
    <row r="987" spans="1:31" x14ac:dyDescent="0.25">
      <c r="A987">
        <v>470162</v>
      </c>
      <c r="B987" t="s">
        <v>139</v>
      </c>
      <c r="C987" t="s">
        <v>124</v>
      </c>
      <c r="D987">
        <v>3</v>
      </c>
      <c r="E987" t="s">
        <v>4451</v>
      </c>
      <c r="F987" t="s">
        <v>3977</v>
      </c>
      <c r="G987" t="s">
        <v>2778</v>
      </c>
      <c r="J987">
        <v>898</v>
      </c>
      <c r="K987" t="s">
        <v>88</v>
      </c>
      <c r="L987" t="s">
        <v>20</v>
      </c>
      <c r="M987" t="s">
        <v>5</v>
      </c>
      <c r="N987" t="s">
        <v>4452</v>
      </c>
      <c r="O987" t="s">
        <v>0</v>
      </c>
      <c r="P987" s="3">
        <v>966</v>
      </c>
      <c r="Q987" s="3">
        <v>1932</v>
      </c>
      <c r="R987" s="3">
        <v>2898</v>
      </c>
      <c r="S987" s="3">
        <v>3864</v>
      </c>
      <c r="T987" s="3">
        <v>4830</v>
      </c>
      <c r="U987" s="3">
        <v>5796</v>
      </c>
      <c r="V987" t="s">
        <v>46</v>
      </c>
      <c r="W987" t="s">
        <v>866</v>
      </c>
      <c r="X987" t="s">
        <v>1</v>
      </c>
      <c r="Y987" t="s">
        <v>1</v>
      </c>
      <c r="Z987" t="s">
        <v>0</v>
      </c>
      <c r="AA987">
        <v>1287.999999678</v>
      </c>
      <c r="AB987" t="s">
        <v>6717</v>
      </c>
      <c r="AC987" s="4">
        <v>1156623.9997108439</v>
      </c>
      <c r="AD987" s="5" t="s">
        <v>6678</v>
      </c>
      <c r="AE987" s="6">
        <v>0</v>
      </c>
    </row>
    <row r="988" spans="1:31" x14ac:dyDescent="0.25">
      <c r="A988">
        <v>149231</v>
      </c>
      <c r="B988" t="s">
        <v>59</v>
      </c>
      <c r="C988" t="s">
        <v>2844</v>
      </c>
      <c r="D988">
        <v>1</v>
      </c>
      <c r="E988" t="s">
        <v>2843</v>
      </c>
      <c r="F988" t="s">
        <v>2842</v>
      </c>
      <c r="G988" t="s">
        <v>2841</v>
      </c>
      <c r="H988" t="s">
        <v>2840</v>
      </c>
      <c r="I988" t="s">
        <v>2839</v>
      </c>
      <c r="J988">
        <v>11421</v>
      </c>
      <c r="K988" t="s">
        <v>7</v>
      </c>
      <c r="L988" t="s">
        <v>6</v>
      </c>
      <c r="M988" t="s">
        <v>5</v>
      </c>
      <c r="N988" t="s">
        <v>2838</v>
      </c>
      <c r="O988" t="s">
        <v>2837</v>
      </c>
      <c r="P988" s="3">
        <v>1380</v>
      </c>
      <c r="Q988" s="3">
        <v>2555.15</v>
      </c>
      <c r="R988" s="3">
        <v>3544.1</v>
      </c>
      <c r="S988" s="3">
        <v>4533.05</v>
      </c>
      <c r="T988" s="3">
        <v>5503.85</v>
      </c>
      <c r="U988" s="3">
        <v>6474.65</v>
      </c>
      <c r="V988" t="s">
        <v>2836</v>
      </c>
      <c r="W988" t="s">
        <v>2</v>
      </c>
      <c r="X988" t="s">
        <v>39</v>
      </c>
      <c r="Y988" t="s">
        <v>39</v>
      </c>
      <c r="Z988" t="s">
        <v>0</v>
      </c>
      <c r="AA988">
        <v>970.80000000000018</v>
      </c>
      <c r="AB988" t="s">
        <v>6717</v>
      </c>
      <c r="AC988" s="4">
        <v>11087506.800000003</v>
      </c>
      <c r="AD988" s="5" t="s">
        <v>6684</v>
      </c>
      <c r="AE988" s="6">
        <v>162.46249999999964</v>
      </c>
    </row>
    <row r="989" spans="1:31" x14ac:dyDescent="0.25">
      <c r="A989">
        <v>444158</v>
      </c>
      <c r="B989" t="s">
        <v>86</v>
      </c>
      <c r="C989" t="s">
        <v>4257</v>
      </c>
      <c r="D989">
        <v>3</v>
      </c>
      <c r="E989" t="s">
        <v>4258</v>
      </c>
      <c r="F989" t="s">
        <v>90</v>
      </c>
      <c r="G989" t="s">
        <v>4259</v>
      </c>
      <c r="H989" t="s">
        <v>4260</v>
      </c>
      <c r="I989" t="s">
        <v>4261</v>
      </c>
      <c r="J989">
        <v>18669</v>
      </c>
      <c r="K989" t="s">
        <v>88</v>
      </c>
      <c r="L989" t="s">
        <v>20</v>
      </c>
      <c r="M989" t="s">
        <v>5</v>
      </c>
      <c r="N989" t="s">
        <v>4262</v>
      </c>
      <c r="O989" t="s">
        <v>0</v>
      </c>
      <c r="P989" s="3">
        <v>1100</v>
      </c>
      <c r="Q989" s="3">
        <v>2075</v>
      </c>
      <c r="R989" s="3">
        <v>3050</v>
      </c>
      <c r="S989" s="3">
        <v>4025</v>
      </c>
      <c r="T989" s="3">
        <v>5000</v>
      </c>
      <c r="U989" s="3">
        <v>5975</v>
      </c>
      <c r="V989" t="s">
        <v>30</v>
      </c>
      <c r="W989" t="s">
        <v>866</v>
      </c>
      <c r="X989" t="s">
        <v>39</v>
      </c>
      <c r="Y989" t="s">
        <v>39</v>
      </c>
      <c r="Z989" t="s">
        <v>4263</v>
      </c>
      <c r="AA989">
        <v>1299.9999996749998</v>
      </c>
      <c r="AB989" t="s">
        <v>6717</v>
      </c>
      <c r="AC989" s="4">
        <v>24269699.993932571</v>
      </c>
      <c r="AD989" s="5" t="s">
        <v>6678</v>
      </c>
      <c r="AE989" s="6">
        <v>31.25</v>
      </c>
    </row>
    <row r="990" spans="1:31" x14ac:dyDescent="0.25">
      <c r="A990">
        <v>125231</v>
      </c>
      <c r="B990" t="s">
        <v>116</v>
      </c>
      <c r="C990" t="s">
        <v>5049</v>
      </c>
      <c r="D990">
        <v>3</v>
      </c>
      <c r="E990" t="s">
        <v>5050</v>
      </c>
      <c r="F990" t="s">
        <v>214</v>
      </c>
      <c r="G990" t="s">
        <v>5051</v>
      </c>
      <c r="H990" t="s">
        <v>5052</v>
      </c>
      <c r="I990" t="s">
        <v>5053</v>
      </c>
      <c r="J990">
        <v>8960</v>
      </c>
      <c r="K990" t="s">
        <v>88</v>
      </c>
      <c r="L990" t="s">
        <v>20</v>
      </c>
      <c r="M990" t="s">
        <v>5</v>
      </c>
      <c r="N990" t="s">
        <v>5055</v>
      </c>
      <c r="O990" t="s">
        <v>0</v>
      </c>
      <c r="P990" s="3">
        <v>1100</v>
      </c>
      <c r="Q990" s="3">
        <v>2075</v>
      </c>
      <c r="R990" s="3">
        <v>3050</v>
      </c>
      <c r="S990" s="3">
        <v>4025</v>
      </c>
      <c r="T990" s="3">
        <v>5000</v>
      </c>
      <c r="U990" s="3">
        <v>5975</v>
      </c>
      <c r="V990" t="s">
        <v>5054</v>
      </c>
      <c r="W990" t="s">
        <v>866</v>
      </c>
      <c r="X990" t="s">
        <v>1</v>
      </c>
      <c r="Y990" t="s">
        <v>1</v>
      </c>
      <c r="Z990" t="s">
        <v>0</v>
      </c>
      <c r="AA990">
        <v>1299.9999996749998</v>
      </c>
      <c r="AB990" t="s">
        <v>6717</v>
      </c>
      <c r="AC990" s="4">
        <v>11647999.997087998</v>
      </c>
      <c r="AD990" s="5" t="s">
        <v>6678</v>
      </c>
      <c r="AE990" s="6">
        <v>31.25</v>
      </c>
    </row>
    <row r="991" spans="1:31" x14ac:dyDescent="0.25">
      <c r="A991">
        <v>232982</v>
      </c>
      <c r="B991" t="s">
        <v>546</v>
      </c>
      <c r="D991">
        <v>1</v>
      </c>
      <c r="E991" t="s">
        <v>6172</v>
      </c>
      <c r="F991" t="s">
        <v>578</v>
      </c>
      <c r="G991" t="s">
        <v>6173</v>
      </c>
      <c r="H991" t="s">
        <v>6174</v>
      </c>
      <c r="I991" t="s">
        <v>6175</v>
      </c>
      <c r="J991">
        <v>20115</v>
      </c>
      <c r="K991" t="s">
        <v>7</v>
      </c>
      <c r="L991" t="s">
        <v>6</v>
      </c>
      <c r="M991" t="s">
        <v>5</v>
      </c>
      <c r="N991" t="s">
        <v>6176</v>
      </c>
      <c r="O991" t="s">
        <v>0</v>
      </c>
      <c r="P991" s="3">
        <v>1123</v>
      </c>
      <c r="Q991" s="3">
        <v>2098</v>
      </c>
      <c r="R991" s="3">
        <v>3073</v>
      </c>
      <c r="S991" s="3">
        <v>4048</v>
      </c>
      <c r="T991" s="3">
        <v>5023</v>
      </c>
      <c r="U991" s="3">
        <v>5998</v>
      </c>
      <c r="V991" t="s">
        <v>46</v>
      </c>
      <c r="W991" t="s">
        <v>866</v>
      </c>
      <c r="X991" t="s">
        <v>1</v>
      </c>
      <c r="Y991" t="s">
        <v>1</v>
      </c>
      <c r="Z991" t="s">
        <v>0</v>
      </c>
      <c r="AA991">
        <v>975</v>
      </c>
      <c r="AB991" t="s">
        <v>6717</v>
      </c>
      <c r="AC991" s="4">
        <v>19612125</v>
      </c>
      <c r="AD991" s="5" t="s">
        <v>6684</v>
      </c>
      <c r="AE991" s="6">
        <v>37</v>
      </c>
    </row>
    <row r="992" spans="1:31" x14ac:dyDescent="0.25">
      <c r="A992">
        <v>110680</v>
      </c>
      <c r="B992" t="s">
        <v>27</v>
      </c>
      <c r="C992" t="s">
        <v>3781</v>
      </c>
      <c r="D992">
        <v>1</v>
      </c>
      <c r="E992" t="s">
        <v>4652</v>
      </c>
      <c r="F992" t="s">
        <v>4653</v>
      </c>
      <c r="G992" t="s">
        <v>4654</v>
      </c>
      <c r="H992" t="s">
        <v>4654</v>
      </c>
      <c r="I992" t="s">
        <v>4655</v>
      </c>
      <c r="J992">
        <v>24810</v>
      </c>
      <c r="K992" t="s">
        <v>88</v>
      </c>
      <c r="L992" t="s">
        <v>6</v>
      </c>
      <c r="M992" t="s">
        <v>5</v>
      </c>
      <c r="N992" t="s">
        <v>4657</v>
      </c>
      <c r="O992" t="s">
        <v>4656</v>
      </c>
      <c r="P992" s="3">
        <v>1275</v>
      </c>
      <c r="Q992" s="3">
        <v>2083.8000000000002</v>
      </c>
      <c r="R992" s="3">
        <v>3205</v>
      </c>
      <c r="S992" s="3">
        <v>3849.9</v>
      </c>
      <c r="T992" s="3">
        <v>4838.5</v>
      </c>
      <c r="U992" s="3">
        <v>5193.6000000000004</v>
      </c>
      <c r="V992" t="s">
        <v>30</v>
      </c>
      <c r="W992" t="s">
        <v>866</v>
      </c>
      <c r="X992" t="s">
        <v>39</v>
      </c>
      <c r="Y992" t="s">
        <v>39</v>
      </c>
      <c r="Z992" t="s">
        <v>0</v>
      </c>
      <c r="AA992">
        <v>1318.1333330037999</v>
      </c>
      <c r="AB992" t="s">
        <v>6717</v>
      </c>
      <c r="AC992" s="4">
        <v>32702887.991824273</v>
      </c>
      <c r="AD992" s="5" t="s">
        <v>6678</v>
      </c>
      <c r="AE992" s="6">
        <v>0</v>
      </c>
    </row>
    <row r="993" spans="1:31" x14ac:dyDescent="0.25">
      <c r="A993">
        <v>178420</v>
      </c>
      <c r="B993" t="s">
        <v>2044</v>
      </c>
      <c r="C993" t="s">
        <v>2085</v>
      </c>
      <c r="D993">
        <v>1</v>
      </c>
      <c r="E993" t="s">
        <v>2084</v>
      </c>
      <c r="F993" t="s">
        <v>2042</v>
      </c>
      <c r="G993" t="s">
        <v>2083</v>
      </c>
      <c r="H993" t="s">
        <v>2082</v>
      </c>
      <c r="I993" t="s">
        <v>2081</v>
      </c>
      <c r="J993">
        <v>13874</v>
      </c>
      <c r="K993" t="s">
        <v>7</v>
      </c>
      <c r="L993" t="s">
        <v>6</v>
      </c>
      <c r="M993" t="s">
        <v>5</v>
      </c>
      <c r="N993" t="s">
        <v>2080</v>
      </c>
      <c r="O993" t="s">
        <v>0</v>
      </c>
      <c r="P993" s="3">
        <v>1006.5</v>
      </c>
      <c r="Q993" s="3">
        <v>2013</v>
      </c>
      <c r="R993" s="3">
        <v>3019.5</v>
      </c>
      <c r="S993" s="3">
        <v>4026</v>
      </c>
      <c r="T993" s="3">
        <v>5032.5</v>
      </c>
      <c r="U993" s="3">
        <v>6039</v>
      </c>
      <c r="V993" t="s">
        <v>30</v>
      </c>
      <c r="W993" t="s">
        <v>2</v>
      </c>
      <c r="X993" t="s">
        <v>39</v>
      </c>
      <c r="Y993" t="s">
        <v>39</v>
      </c>
      <c r="Z993" t="s">
        <v>0</v>
      </c>
      <c r="AA993">
        <v>1006.5</v>
      </c>
      <c r="AB993" t="s">
        <v>6717</v>
      </c>
      <c r="AC993" s="4">
        <v>13964181</v>
      </c>
      <c r="AD993" s="5" t="s">
        <v>6678</v>
      </c>
      <c r="AE993" s="6">
        <v>0</v>
      </c>
    </row>
    <row r="994" spans="1:31" x14ac:dyDescent="0.25">
      <c r="A994">
        <v>413413</v>
      </c>
      <c r="B994" t="s">
        <v>116</v>
      </c>
      <c r="D994">
        <v>3</v>
      </c>
      <c r="E994" t="s">
        <v>215</v>
      </c>
      <c r="F994" t="s">
        <v>214</v>
      </c>
      <c r="G994" t="s">
        <v>213</v>
      </c>
      <c r="H994" t="s">
        <v>212</v>
      </c>
      <c r="I994" t="s">
        <v>211</v>
      </c>
      <c r="J994">
        <v>8750</v>
      </c>
      <c r="K994" t="s">
        <v>88</v>
      </c>
      <c r="L994" t="s">
        <v>20</v>
      </c>
      <c r="M994" t="s">
        <v>5</v>
      </c>
      <c r="N994" t="s">
        <v>210</v>
      </c>
      <c r="O994" t="s">
        <v>0</v>
      </c>
      <c r="P994" s="3">
        <v>1008</v>
      </c>
      <c r="Q994" s="3">
        <v>2016</v>
      </c>
      <c r="R994" s="3">
        <v>3024</v>
      </c>
      <c r="S994" s="3">
        <v>4032</v>
      </c>
      <c r="T994" s="3">
        <v>5040</v>
      </c>
      <c r="U994" s="3">
        <v>6048</v>
      </c>
      <c r="V994" t="s">
        <v>209</v>
      </c>
      <c r="W994" t="s">
        <v>2</v>
      </c>
      <c r="X994" t="s">
        <v>1</v>
      </c>
      <c r="Y994" t="s">
        <v>1</v>
      </c>
      <c r="Z994" t="s">
        <v>208</v>
      </c>
      <c r="AA994">
        <v>1343.9999996639999</v>
      </c>
      <c r="AB994" t="s">
        <v>6717</v>
      </c>
      <c r="AC994" s="4">
        <v>11759999.997059999</v>
      </c>
      <c r="AD994" s="5" t="s">
        <v>6678</v>
      </c>
      <c r="AE994" s="6">
        <v>0</v>
      </c>
    </row>
    <row r="995" spans="1:31" x14ac:dyDescent="0.25">
      <c r="A995">
        <v>102368</v>
      </c>
      <c r="B995" t="s">
        <v>139</v>
      </c>
      <c r="D995">
        <v>1</v>
      </c>
      <c r="E995" t="s">
        <v>4445</v>
      </c>
      <c r="F995" t="s">
        <v>4446</v>
      </c>
      <c r="G995" t="s">
        <v>4447</v>
      </c>
      <c r="H995" t="s">
        <v>4448</v>
      </c>
      <c r="I995" t="s">
        <v>4449</v>
      </c>
      <c r="J995">
        <v>15114</v>
      </c>
      <c r="K995" t="s">
        <v>7</v>
      </c>
      <c r="L995" t="s">
        <v>6</v>
      </c>
      <c r="M995" t="s">
        <v>5</v>
      </c>
      <c r="N995" t="s">
        <v>4450</v>
      </c>
      <c r="O995" t="s">
        <v>0</v>
      </c>
      <c r="P995" s="3">
        <v>1220</v>
      </c>
      <c r="Q995" s="3">
        <v>2240</v>
      </c>
      <c r="R995" s="3">
        <v>3260</v>
      </c>
      <c r="S995" s="3">
        <v>4280</v>
      </c>
      <c r="T995" s="3">
        <v>5300</v>
      </c>
      <c r="U995" s="3">
        <v>6320</v>
      </c>
      <c r="V995" t="s">
        <v>46</v>
      </c>
      <c r="W995" t="s">
        <v>866</v>
      </c>
      <c r="X995" t="s">
        <v>1</v>
      </c>
      <c r="Y995" t="s">
        <v>1</v>
      </c>
      <c r="Z995" t="s">
        <v>0</v>
      </c>
      <c r="AA995">
        <v>1020</v>
      </c>
      <c r="AB995" t="s">
        <v>6717</v>
      </c>
      <c r="AC995" s="4">
        <v>15416280</v>
      </c>
      <c r="AD995" s="5" t="s">
        <v>6678</v>
      </c>
      <c r="AE995" s="6">
        <v>50</v>
      </c>
    </row>
    <row r="996" spans="1:31" x14ac:dyDescent="0.25">
      <c r="A996">
        <v>234915</v>
      </c>
      <c r="B996" t="s">
        <v>444</v>
      </c>
      <c r="C996" t="s">
        <v>4906</v>
      </c>
      <c r="D996">
        <v>2</v>
      </c>
      <c r="E996" t="s">
        <v>6250</v>
      </c>
      <c r="F996" t="s">
        <v>449</v>
      </c>
      <c r="G996" t="s">
        <v>6251</v>
      </c>
      <c r="H996" t="s">
        <v>6252</v>
      </c>
      <c r="I996" t="s">
        <v>6253</v>
      </c>
      <c r="J996">
        <v>1364</v>
      </c>
      <c r="K996" t="s">
        <v>88</v>
      </c>
      <c r="L996" t="s">
        <v>20</v>
      </c>
      <c r="M996" t="s">
        <v>5</v>
      </c>
      <c r="N996" t="s">
        <v>6254</v>
      </c>
      <c r="O996" t="s">
        <v>0</v>
      </c>
      <c r="P996" s="3">
        <v>1020</v>
      </c>
      <c r="Q996" s="3">
        <v>2040</v>
      </c>
      <c r="R996" s="3">
        <v>3060</v>
      </c>
      <c r="S996" s="3">
        <v>4080</v>
      </c>
      <c r="T996" s="3">
        <v>5100</v>
      </c>
      <c r="U996" s="3">
        <v>6120</v>
      </c>
      <c r="V996" t="s">
        <v>30</v>
      </c>
      <c r="W996" t="s">
        <v>866</v>
      </c>
      <c r="X996" t="s">
        <v>39</v>
      </c>
      <c r="Y996" t="s">
        <v>39</v>
      </c>
      <c r="Z996" t="s">
        <v>0</v>
      </c>
      <c r="AA996">
        <v>1359.99999966</v>
      </c>
      <c r="AB996" t="s">
        <v>6717</v>
      </c>
      <c r="AC996" s="4">
        <v>1855039.99953624</v>
      </c>
      <c r="AD996" s="5" t="s">
        <v>6678</v>
      </c>
      <c r="AE996" s="6">
        <v>0</v>
      </c>
    </row>
    <row r="997" spans="1:31" x14ac:dyDescent="0.25">
      <c r="A997">
        <v>196219</v>
      </c>
      <c r="B997" t="s">
        <v>1631</v>
      </c>
      <c r="C997" t="s">
        <v>1630</v>
      </c>
      <c r="D997">
        <v>1</v>
      </c>
      <c r="E997" t="s">
        <v>1661</v>
      </c>
      <c r="F997" t="s">
        <v>1660</v>
      </c>
      <c r="G997" t="s">
        <v>1659</v>
      </c>
      <c r="H997" t="s">
        <v>1658</v>
      </c>
      <c r="I997" t="s">
        <v>1657</v>
      </c>
      <c r="J997">
        <v>4124</v>
      </c>
      <c r="K997" t="s">
        <v>7</v>
      </c>
      <c r="L997" t="s">
        <v>6</v>
      </c>
      <c r="M997" t="s">
        <v>5</v>
      </c>
      <c r="N997" t="s">
        <v>1656</v>
      </c>
      <c r="O997" t="s">
        <v>0</v>
      </c>
      <c r="P997" s="3">
        <v>1949.71</v>
      </c>
      <c r="Q997" s="3">
        <v>2987.42</v>
      </c>
      <c r="R997" s="3">
        <v>4024.13</v>
      </c>
      <c r="S997" s="3">
        <v>5060.84</v>
      </c>
      <c r="T997" s="3">
        <v>6097.55</v>
      </c>
      <c r="U997" s="3">
        <v>7134.26</v>
      </c>
      <c r="V997" t="s">
        <v>1655</v>
      </c>
      <c r="W997" t="s">
        <v>2</v>
      </c>
      <c r="X997" t="s">
        <v>1</v>
      </c>
      <c r="Y997" t="s">
        <v>1</v>
      </c>
      <c r="Z997" t="s">
        <v>0</v>
      </c>
      <c r="AA997">
        <v>1036.71</v>
      </c>
      <c r="AB997" t="s">
        <v>6717</v>
      </c>
      <c r="AC997" s="4">
        <v>4275392.04</v>
      </c>
      <c r="AD997" s="5" t="s">
        <v>6678</v>
      </c>
      <c r="AE997" s="6">
        <v>228.5</v>
      </c>
    </row>
    <row r="998" spans="1:31" x14ac:dyDescent="0.25">
      <c r="A998">
        <v>456612</v>
      </c>
      <c r="B998" t="s">
        <v>38</v>
      </c>
      <c r="C998" t="s">
        <v>124</v>
      </c>
      <c r="D998">
        <v>3</v>
      </c>
      <c r="E998" t="s">
        <v>4395</v>
      </c>
      <c r="F998" t="s">
        <v>122</v>
      </c>
      <c r="G998" t="s">
        <v>2778</v>
      </c>
      <c r="J998">
        <v>648</v>
      </c>
      <c r="K998" t="s">
        <v>88</v>
      </c>
      <c r="L998" t="s">
        <v>20</v>
      </c>
      <c r="M998" t="s">
        <v>5</v>
      </c>
      <c r="N998" t="s">
        <v>4398</v>
      </c>
      <c r="O998" t="s">
        <v>0</v>
      </c>
      <c r="P998" s="3">
        <v>1041</v>
      </c>
      <c r="Q998" s="3">
        <v>2082</v>
      </c>
      <c r="R998" s="3">
        <v>3123</v>
      </c>
      <c r="S998" s="3">
        <v>4164</v>
      </c>
      <c r="T998" s="3">
        <v>5205</v>
      </c>
      <c r="U998" s="3">
        <v>6246</v>
      </c>
      <c r="V998" t="s">
        <v>4397</v>
      </c>
      <c r="W998" t="s">
        <v>866</v>
      </c>
      <c r="X998" t="s">
        <v>1</v>
      </c>
      <c r="Y998" t="s">
        <v>1</v>
      </c>
      <c r="Z998" t="s">
        <v>4396</v>
      </c>
      <c r="AA998">
        <v>1387.9999996529998</v>
      </c>
      <c r="AB998" t="s">
        <v>6717</v>
      </c>
      <c r="AC998" s="4">
        <v>899423.99977514392</v>
      </c>
      <c r="AD998" s="5" t="s">
        <v>6678</v>
      </c>
      <c r="AE998" s="6">
        <v>0</v>
      </c>
    </row>
    <row r="999" spans="1:31" x14ac:dyDescent="0.25">
      <c r="A999">
        <v>476975</v>
      </c>
      <c r="B999" t="s">
        <v>86</v>
      </c>
      <c r="C999" t="s">
        <v>85</v>
      </c>
      <c r="D999">
        <v>1</v>
      </c>
      <c r="E999" t="s">
        <v>84</v>
      </c>
      <c r="F999" t="s">
        <v>83</v>
      </c>
      <c r="G999" t="s">
        <v>82</v>
      </c>
      <c r="H999" t="s">
        <v>81</v>
      </c>
      <c r="I999" t="s">
        <v>80</v>
      </c>
      <c r="J999">
        <v>6907</v>
      </c>
      <c r="K999" t="s">
        <v>7</v>
      </c>
      <c r="L999" t="s">
        <v>20</v>
      </c>
      <c r="M999" t="s">
        <v>5</v>
      </c>
      <c r="N999" t="s">
        <v>79</v>
      </c>
      <c r="O999" t="s">
        <v>0</v>
      </c>
      <c r="P999" s="3">
        <v>1050</v>
      </c>
      <c r="Q999" s="3">
        <v>2100</v>
      </c>
      <c r="R999" s="3">
        <v>3150</v>
      </c>
      <c r="S999" s="3">
        <v>4200</v>
      </c>
      <c r="T999" s="3">
        <v>5250</v>
      </c>
      <c r="U999" s="3">
        <v>6300</v>
      </c>
      <c r="V999" t="s">
        <v>60</v>
      </c>
      <c r="W999" t="s">
        <v>2</v>
      </c>
      <c r="X999" t="s">
        <v>1</v>
      </c>
      <c r="Y999" t="s">
        <v>1</v>
      </c>
      <c r="Z999" t="s">
        <v>0</v>
      </c>
      <c r="AA999">
        <v>1050</v>
      </c>
      <c r="AB999" t="s">
        <v>6717</v>
      </c>
      <c r="AC999" s="4">
        <v>7252350</v>
      </c>
      <c r="AD999" s="5" t="s">
        <v>6678</v>
      </c>
      <c r="AE999" s="6">
        <v>0</v>
      </c>
    </row>
    <row r="1000" spans="1:31" x14ac:dyDescent="0.25">
      <c r="A1000">
        <v>131113</v>
      </c>
      <c r="B1000" t="s">
        <v>4133</v>
      </c>
      <c r="D1000">
        <v>2</v>
      </c>
      <c r="E1000" t="s">
        <v>5274</v>
      </c>
      <c r="F1000" t="s">
        <v>5275</v>
      </c>
      <c r="G1000" t="s">
        <v>5276</v>
      </c>
      <c r="H1000" t="s">
        <v>5277</v>
      </c>
      <c r="I1000" t="s">
        <v>5278</v>
      </c>
      <c r="J1000">
        <v>8810</v>
      </c>
      <c r="K1000" t="s">
        <v>1641</v>
      </c>
      <c r="L1000" t="s">
        <v>20</v>
      </c>
      <c r="M1000" t="s">
        <v>5</v>
      </c>
      <c r="N1000" t="s">
        <v>5279</v>
      </c>
      <c r="O1000" t="s">
        <v>0</v>
      </c>
      <c r="P1000" s="3">
        <v>1097</v>
      </c>
      <c r="Q1000" s="3">
        <v>2159</v>
      </c>
      <c r="R1000" s="3">
        <v>3186</v>
      </c>
      <c r="S1000" s="3">
        <v>4283</v>
      </c>
      <c r="T1000" s="3">
        <v>5345</v>
      </c>
      <c r="U1000" s="3">
        <v>6407</v>
      </c>
      <c r="V1000" t="s">
        <v>46</v>
      </c>
      <c r="W1000" t="s">
        <v>866</v>
      </c>
      <c r="X1000" t="s">
        <v>1</v>
      </c>
      <c r="Y1000" t="s">
        <v>1</v>
      </c>
      <c r="Z1000" t="s">
        <v>0</v>
      </c>
      <c r="AA1000">
        <v>1062</v>
      </c>
      <c r="AB1000" t="s">
        <v>6717</v>
      </c>
      <c r="AC1000" s="4">
        <v>9356220</v>
      </c>
      <c r="AD1000" s="5" t="s">
        <v>6678</v>
      </c>
      <c r="AE1000" s="6">
        <v>8.75</v>
      </c>
    </row>
    <row r="1001" spans="1:31" x14ac:dyDescent="0.25">
      <c r="A1001">
        <v>127556</v>
      </c>
      <c r="B1001" t="s">
        <v>86</v>
      </c>
      <c r="D1001">
        <v>1</v>
      </c>
      <c r="E1001" t="s">
        <v>3368</v>
      </c>
      <c r="F1001" t="s">
        <v>3367</v>
      </c>
      <c r="G1001" t="s">
        <v>3366</v>
      </c>
      <c r="H1001" t="s">
        <v>3365</v>
      </c>
      <c r="I1001" t="s">
        <v>3364</v>
      </c>
      <c r="J1001">
        <v>9003</v>
      </c>
      <c r="K1001" t="s">
        <v>7</v>
      </c>
      <c r="L1001" t="s">
        <v>6</v>
      </c>
      <c r="M1001" t="s">
        <v>5</v>
      </c>
      <c r="N1001" t="s">
        <v>3363</v>
      </c>
      <c r="O1001" t="s">
        <v>0</v>
      </c>
      <c r="P1001" s="3">
        <v>1064.49</v>
      </c>
      <c r="Q1001" s="3">
        <v>2128.98</v>
      </c>
      <c r="R1001" s="3">
        <v>3193.47</v>
      </c>
      <c r="S1001" s="3">
        <v>4257.96</v>
      </c>
      <c r="T1001" s="3">
        <v>5322.45</v>
      </c>
      <c r="U1001" s="3">
        <v>6386.94</v>
      </c>
      <c r="V1001" t="s">
        <v>465</v>
      </c>
      <c r="W1001" t="s">
        <v>2</v>
      </c>
      <c r="X1001" t="s">
        <v>1</v>
      </c>
      <c r="Y1001" t="s">
        <v>1</v>
      </c>
      <c r="Z1001" t="s">
        <v>0</v>
      </c>
      <c r="AA1001">
        <v>1064.4899999999998</v>
      </c>
      <c r="AB1001" t="s">
        <v>6717</v>
      </c>
      <c r="AC1001" s="4">
        <v>9583603.4699999988</v>
      </c>
      <c r="AD1001" s="5" t="s">
        <v>6678</v>
      </c>
      <c r="AE1001" s="6">
        <v>0</v>
      </c>
    </row>
    <row r="1002" spans="1:31" x14ac:dyDescent="0.25">
      <c r="A1002">
        <v>149222</v>
      </c>
      <c r="B1002" t="s">
        <v>59</v>
      </c>
      <c r="C1002" t="s">
        <v>2844</v>
      </c>
      <c r="D1002">
        <v>1</v>
      </c>
      <c r="E1002" t="s">
        <v>5647</v>
      </c>
      <c r="F1002" t="s">
        <v>5648</v>
      </c>
      <c r="G1002" t="s">
        <v>5649</v>
      </c>
      <c r="H1002" t="s">
        <v>5650</v>
      </c>
      <c r="I1002" t="s">
        <v>5651</v>
      </c>
      <c r="J1002">
        <v>13461</v>
      </c>
      <c r="K1002" t="s">
        <v>7</v>
      </c>
      <c r="L1002" t="s">
        <v>6</v>
      </c>
      <c r="M1002" t="s">
        <v>5</v>
      </c>
      <c r="N1002" t="s">
        <v>5652</v>
      </c>
      <c r="O1002" t="s">
        <v>0</v>
      </c>
      <c r="P1002" s="3">
        <v>2057.89</v>
      </c>
      <c r="Q1002" s="3">
        <v>3262.78</v>
      </c>
      <c r="R1002" s="3">
        <v>4467.67</v>
      </c>
      <c r="S1002" s="3">
        <v>5672.12</v>
      </c>
      <c r="T1002" s="3">
        <v>6740.27</v>
      </c>
      <c r="U1002" s="3">
        <v>7043.57</v>
      </c>
      <c r="V1002" t="s">
        <v>30</v>
      </c>
      <c r="W1002" t="s">
        <v>866</v>
      </c>
      <c r="X1002" t="s">
        <v>39</v>
      </c>
      <c r="Y1002" t="s">
        <v>39</v>
      </c>
      <c r="Z1002" t="s">
        <v>0</v>
      </c>
      <c r="AA1002">
        <v>1068.1500000000005</v>
      </c>
      <c r="AB1002" t="s">
        <v>6717</v>
      </c>
      <c r="AC1002" s="4">
        <v>14378367.150000008</v>
      </c>
      <c r="AD1002" s="5" t="s">
        <v>6678</v>
      </c>
      <c r="AE1002" s="6">
        <v>349.88000000000011</v>
      </c>
    </row>
    <row r="1003" spans="1:31" x14ac:dyDescent="0.25">
      <c r="A1003">
        <v>234085</v>
      </c>
      <c r="B1003" t="s">
        <v>546</v>
      </c>
      <c r="D1003">
        <v>1</v>
      </c>
      <c r="E1003" t="s">
        <v>559</v>
      </c>
      <c r="F1003" t="s">
        <v>558</v>
      </c>
      <c r="G1003" t="s">
        <v>557</v>
      </c>
      <c r="H1003" t="s">
        <v>556</v>
      </c>
      <c r="I1003" t="s">
        <v>555</v>
      </c>
      <c r="J1003">
        <v>1700</v>
      </c>
      <c r="K1003" t="s">
        <v>7</v>
      </c>
      <c r="L1003" t="s">
        <v>6</v>
      </c>
      <c r="M1003" t="s">
        <v>5</v>
      </c>
      <c r="N1003" t="s">
        <v>554</v>
      </c>
      <c r="O1003" t="s">
        <v>0</v>
      </c>
      <c r="P1003" s="3">
        <v>1304</v>
      </c>
      <c r="Q1003" s="3">
        <v>2384</v>
      </c>
      <c r="R1003" s="3">
        <v>3464</v>
      </c>
      <c r="S1003" s="3">
        <v>4544</v>
      </c>
      <c r="T1003" s="3">
        <v>5624</v>
      </c>
      <c r="U1003" s="3">
        <v>6704</v>
      </c>
      <c r="V1003" t="s">
        <v>46</v>
      </c>
      <c r="W1003" t="s">
        <v>2</v>
      </c>
      <c r="X1003" t="s">
        <v>553</v>
      </c>
      <c r="Y1003" t="s">
        <v>553</v>
      </c>
      <c r="Z1003">
        <v>0</v>
      </c>
      <c r="AA1003">
        <v>1080</v>
      </c>
      <c r="AB1003" t="s">
        <v>6717</v>
      </c>
      <c r="AC1003" s="4">
        <v>1836000</v>
      </c>
      <c r="AD1003" s="5" t="s">
        <v>6678</v>
      </c>
      <c r="AE1003" s="6">
        <v>56</v>
      </c>
    </row>
    <row r="1004" spans="1:31" x14ac:dyDescent="0.25">
      <c r="A1004">
        <v>172644</v>
      </c>
      <c r="B1004" t="s">
        <v>207</v>
      </c>
      <c r="D1004">
        <v>1</v>
      </c>
      <c r="E1004" t="s">
        <v>6577</v>
      </c>
      <c r="F1004" t="s">
        <v>2317</v>
      </c>
      <c r="G1004" t="s">
        <v>6578</v>
      </c>
      <c r="H1004" t="s">
        <v>6579</v>
      </c>
      <c r="I1004" t="s">
        <v>6580</v>
      </c>
      <c r="J1004">
        <v>18347</v>
      </c>
      <c r="K1004" t="s">
        <v>7</v>
      </c>
      <c r="L1004" t="s">
        <v>6</v>
      </c>
      <c r="M1004" t="s">
        <v>5</v>
      </c>
      <c r="N1004" t="s">
        <v>6581</v>
      </c>
      <c r="O1004" t="s">
        <v>0</v>
      </c>
      <c r="P1004" s="3">
        <v>1329</v>
      </c>
      <c r="Q1004" s="3">
        <v>2410</v>
      </c>
      <c r="R1004" s="3">
        <v>3491</v>
      </c>
      <c r="S1004" s="3">
        <v>4572</v>
      </c>
      <c r="T1004" s="3">
        <v>5654</v>
      </c>
      <c r="U1004" s="3">
        <v>6735</v>
      </c>
      <c r="V1004" t="s">
        <v>46</v>
      </c>
      <c r="W1004" t="s">
        <v>866</v>
      </c>
      <c r="X1004" t="s">
        <v>1</v>
      </c>
      <c r="Y1004" t="s">
        <v>1</v>
      </c>
      <c r="Z1004" t="s">
        <v>0</v>
      </c>
      <c r="AA1004">
        <v>1082</v>
      </c>
      <c r="AB1004" t="s">
        <v>6717</v>
      </c>
      <c r="AC1004" s="4">
        <v>19851454</v>
      </c>
      <c r="AD1004" s="5" t="s">
        <v>6678</v>
      </c>
      <c r="AE1004" s="6">
        <v>61</v>
      </c>
    </row>
    <row r="1005" spans="1:31" x14ac:dyDescent="0.25">
      <c r="A1005">
        <v>119605</v>
      </c>
      <c r="B1005" t="s">
        <v>27</v>
      </c>
      <c r="C1005" t="s">
        <v>4906</v>
      </c>
      <c r="D1005">
        <v>2</v>
      </c>
      <c r="E1005" t="s">
        <v>4907</v>
      </c>
      <c r="F1005" t="s">
        <v>4653</v>
      </c>
      <c r="G1005" t="s">
        <v>4908</v>
      </c>
      <c r="H1005" t="s">
        <v>4909</v>
      </c>
      <c r="I1005" t="s">
        <v>4910</v>
      </c>
      <c r="J1005">
        <v>9721</v>
      </c>
      <c r="K1005" t="s">
        <v>21</v>
      </c>
      <c r="L1005" t="s">
        <v>20</v>
      </c>
      <c r="M1005" t="s">
        <v>19</v>
      </c>
      <c r="N1005" t="s">
        <v>4911</v>
      </c>
      <c r="O1005" t="s">
        <v>0</v>
      </c>
      <c r="P1005" s="3">
        <v>1146</v>
      </c>
      <c r="Q1005" s="3">
        <v>2232</v>
      </c>
      <c r="R1005" s="3">
        <v>3318</v>
      </c>
      <c r="S1005" s="3">
        <v>4404</v>
      </c>
      <c r="T1005" s="3">
        <v>5490</v>
      </c>
      <c r="U1005" s="3">
        <v>6576</v>
      </c>
      <c r="V1005" t="s">
        <v>4912</v>
      </c>
      <c r="W1005" t="s">
        <v>866</v>
      </c>
      <c r="X1005" t="s">
        <v>39</v>
      </c>
      <c r="Y1005" t="s">
        <v>39</v>
      </c>
      <c r="Z1005" t="s">
        <v>0</v>
      </c>
      <c r="AA1005">
        <v>1086</v>
      </c>
      <c r="AB1005" t="s">
        <v>6717</v>
      </c>
      <c r="AC1005" s="4">
        <v>10557006</v>
      </c>
      <c r="AD1005" s="5" t="s">
        <v>6678</v>
      </c>
      <c r="AE1005" s="6">
        <v>15</v>
      </c>
    </row>
    <row r="1006" spans="1:31" x14ac:dyDescent="0.25">
      <c r="A1006">
        <v>218353</v>
      </c>
      <c r="B1006" t="s">
        <v>1157</v>
      </c>
      <c r="C1006" t="s">
        <v>1156</v>
      </c>
      <c r="D1006">
        <v>4</v>
      </c>
      <c r="E1006" t="s">
        <v>5834</v>
      </c>
      <c r="F1006" t="s">
        <v>5835</v>
      </c>
      <c r="G1006" t="s">
        <v>5836</v>
      </c>
      <c r="H1006" t="s">
        <v>5837</v>
      </c>
      <c r="I1006" t="s">
        <v>5838</v>
      </c>
      <c r="J1006">
        <v>11424</v>
      </c>
      <c r="K1006" t="s">
        <v>7</v>
      </c>
      <c r="L1006" t="s">
        <v>6</v>
      </c>
      <c r="M1006" t="s">
        <v>5</v>
      </c>
      <c r="N1006" t="s">
        <v>5839</v>
      </c>
      <c r="O1006" t="s">
        <v>0</v>
      </c>
      <c r="P1006" s="3">
        <v>809</v>
      </c>
      <c r="Q1006" s="3">
        <v>1421</v>
      </c>
      <c r="R1006" s="3">
        <v>2033</v>
      </c>
      <c r="S1006" s="3">
        <v>2645</v>
      </c>
      <c r="T1006" s="3">
        <v>3737</v>
      </c>
      <c r="U1006" s="3">
        <v>4829</v>
      </c>
      <c r="V1006" t="s">
        <v>46</v>
      </c>
      <c r="W1006" t="s">
        <v>866</v>
      </c>
      <c r="X1006" t="s">
        <v>1</v>
      </c>
      <c r="Y1006" t="s">
        <v>1</v>
      </c>
      <c r="Z1006" t="s">
        <v>5840</v>
      </c>
      <c r="AA1006">
        <v>1092</v>
      </c>
      <c r="AB1006" t="s">
        <v>6717</v>
      </c>
      <c r="AC1006" s="4">
        <v>12475008</v>
      </c>
      <c r="AD1006" s="5" t="s">
        <v>6678</v>
      </c>
      <c r="AE1006" s="6">
        <v>0</v>
      </c>
    </row>
    <row r="1007" spans="1:31" x14ac:dyDescent="0.25">
      <c r="A1007">
        <v>169798</v>
      </c>
      <c r="B1007" t="s">
        <v>207</v>
      </c>
      <c r="D1007">
        <v>1</v>
      </c>
      <c r="E1007" t="s">
        <v>2382</v>
      </c>
      <c r="F1007" t="s">
        <v>2381</v>
      </c>
      <c r="G1007" t="s">
        <v>2380</v>
      </c>
      <c r="H1007" t="s">
        <v>2379</v>
      </c>
      <c r="I1007" t="s">
        <v>2378</v>
      </c>
      <c r="J1007">
        <v>18340</v>
      </c>
      <c r="K1007" t="s">
        <v>7</v>
      </c>
      <c r="L1007" t="s">
        <v>6</v>
      </c>
      <c r="M1007" t="s">
        <v>5</v>
      </c>
      <c r="N1007" t="s">
        <v>2377</v>
      </c>
      <c r="O1007" t="s">
        <v>2376</v>
      </c>
      <c r="P1007" s="3">
        <v>1160.9000000000001</v>
      </c>
      <c r="Q1007" s="3">
        <v>2271.8000000000002</v>
      </c>
      <c r="R1007" s="3">
        <v>3382.7</v>
      </c>
      <c r="S1007" s="3">
        <v>4493.6000000000004</v>
      </c>
      <c r="T1007" s="3">
        <v>5604.5</v>
      </c>
      <c r="U1007" s="3">
        <v>6715.4</v>
      </c>
      <c r="V1007" t="s">
        <v>2375</v>
      </c>
      <c r="W1007" t="s">
        <v>2</v>
      </c>
      <c r="X1007" t="s">
        <v>1</v>
      </c>
      <c r="Y1007" t="s">
        <v>1</v>
      </c>
      <c r="Z1007" t="s">
        <v>2374</v>
      </c>
      <c r="AA1007">
        <v>1110.8999999999996</v>
      </c>
      <c r="AB1007" t="s">
        <v>6717</v>
      </c>
      <c r="AC1007" s="4">
        <v>20373905.999999993</v>
      </c>
      <c r="AD1007" s="5" t="s">
        <v>6678</v>
      </c>
      <c r="AE1007" s="6">
        <v>12.5</v>
      </c>
    </row>
    <row r="1008" spans="1:31" x14ac:dyDescent="0.25">
      <c r="A1008">
        <v>466189</v>
      </c>
      <c r="B1008" t="s">
        <v>86</v>
      </c>
      <c r="C1008" t="s">
        <v>92</v>
      </c>
      <c r="D1008">
        <v>3</v>
      </c>
      <c r="E1008" t="s">
        <v>91</v>
      </c>
      <c r="F1008" t="s">
        <v>90</v>
      </c>
      <c r="G1008" t="s">
        <v>89</v>
      </c>
      <c r="J1008">
        <v>233</v>
      </c>
      <c r="K1008" t="s">
        <v>88</v>
      </c>
      <c r="L1008" t="s">
        <v>20</v>
      </c>
      <c r="M1008" t="s">
        <v>5</v>
      </c>
      <c r="N1008" t="s">
        <v>87</v>
      </c>
      <c r="O1008" t="s">
        <v>0</v>
      </c>
      <c r="P1008" s="3">
        <v>1119</v>
      </c>
      <c r="Q1008" s="3">
        <v>2238</v>
      </c>
      <c r="R1008" s="3">
        <v>3357</v>
      </c>
      <c r="S1008" s="3">
        <v>4476</v>
      </c>
      <c r="T1008" s="3">
        <v>5595</v>
      </c>
      <c r="U1008" s="3">
        <v>6714</v>
      </c>
      <c r="V1008" t="s">
        <v>60</v>
      </c>
      <c r="W1008" t="s">
        <v>2</v>
      </c>
      <c r="X1008" t="s">
        <v>1</v>
      </c>
      <c r="Y1008" t="s">
        <v>1</v>
      </c>
      <c r="Z1008" t="s">
        <v>0</v>
      </c>
      <c r="AA1008">
        <v>1491.9999996269999</v>
      </c>
      <c r="AB1008" t="s">
        <v>6717</v>
      </c>
      <c r="AC1008" s="4">
        <v>347635.99991309096</v>
      </c>
      <c r="AD1008" s="5" t="s">
        <v>6678</v>
      </c>
      <c r="AE1008" s="6">
        <v>0</v>
      </c>
    </row>
    <row r="1009" spans="1:31" x14ac:dyDescent="0.25">
      <c r="A1009">
        <v>149772</v>
      </c>
      <c r="B1009" t="s">
        <v>59</v>
      </c>
      <c r="D1009">
        <v>1</v>
      </c>
      <c r="E1009" t="s">
        <v>2823</v>
      </c>
      <c r="F1009" t="s">
        <v>2822</v>
      </c>
      <c r="G1009" t="s">
        <v>2821</v>
      </c>
      <c r="H1009" t="s">
        <v>2820</v>
      </c>
      <c r="I1009" t="s">
        <v>2819</v>
      </c>
      <c r="J1009">
        <v>9645</v>
      </c>
      <c r="K1009" t="s">
        <v>7</v>
      </c>
      <c r="L1009" t="s">
        <v>6</v>
      </c>
      <c r="M1009" t="s">
        <v>5</v>
      </c>
      <c r="N1009" t="s">
        <v>2818</v>
      </c>
      <c r="O1009" t="s">
        <v>0</v>
      </c>
      <c r="P1009" s="3">
        <v>1124.46</v>
      </c>
      <c r="Q1009" s="3">
        <v>2248.92</v>
      </c>
      <c r="R1009" s="3">
        <v>3373.38</v>
      </c>
      <c r="S1009" s="3">
        <v>4497.84</v>
      </c>
      <c r="T1009" s="3">
        <v>5622.3</v>
      </c>
      <c r="U1009" s="3">
        <v>6746.76</v>
      </c>
      <c r="V1009" t="s">
        <v>465</v>
      </c>
      <c r="W1009" t="s">
        <v>2</v>
      </c>
      <c r="X1009" t="s">
        <v>1</v>
      </c>
      <c r="Y1009" t="s">
        <v>1</v>
      </c>
      <c r="Z1009" t="s">
        <v>2817</v>
      </c>
      <c r="AA1009">
        <v>1124.46</v>
      </c>
      <c r="AB1009" t="s">
        <v>6717</v>
      </c>
      <c r="AC1009" s="4">
        <v>10845416.700000001</v>
      </c>
      <c r="AD1009" s="5" t="s">
        <v>6678</v>
      </c>
      <c r="AE1009" s="6">
        <v>0</v>
      </c>
    </row>
    <row r="1010" spans="1:31" x14ac:dyDescent="0.25">
      <c r="A1010">
        <v>185129</v>
      </c>
      <c r="B1010" t="s">
        <v>1866</v>
      </c>
      <c r="D1010">
        <v>1</v>
      </c>
      <c r="E1010" t="s">
        <v>1906</v>
      </c>
      <c r="F1010" t="s">
        <v>1905</v>
      </c>
      <c r="G1010" t="s">
        <v>1904</v>
      </c>
      <c r="H1010" t="s">
        <v>1903</v>
      </c>
      <c r="I1010" t="s">
        <v>1902</v>
      </c>
      <c r="J1010">
        <v>6229</v>
      </c>
      <c r="K1010" t="s">
        <v>7</v>
      </c>
      <c r="L1010" t="s">
        <v>6</v>
      </c>
      <c r="M1010" t="s">
        <v>5</v>
      </c>
      <c r="N1010" t="s">
        <v>1901</v>
      </c>
      <c r="O1010" t="s">
        <v>0</v>
      </c>
      <c r="P1010" s="3">
        <v>1135.3499999999999</v>
      </c>
      <c r="Q1010" s="3">
        <v>2270.6999999999998</v>
      </c>
      <c r="R1010" s="3">
        <v>3406.05</v>
      </c>
      <c r="S1010" s="3">
        <v>4541.3999999999996</v>
      </c>
      <c r="T1010" s="3">
        <v>5676.75</v>
      </c>
      <c r="U1010" s="3">
        <v>6812.1</v>
      </c>
      <c r="V1010" t="s">
        <v>46</v>
      </c>
      <c r="W1010" t="s">
        <v>2</v>
      </c>
      <c r="X1010" t="s">
        <v>1</v>
      </c>
      <c r="Y1010" t="s">
        <v>1</v>
      </c>
      <c r="Z1010" t="s">
        <v>0</v>
      </c>
      <c r="AA1010">
        <v>1135.3500000000004</v>
      </c>
      <c r="AB1010" t="s">
        <v>6717</v>
      </c>
      <c r="AC1010" s="4">
        <v>7072095.1500000022</v>
      </c>
      <c r="AD1010" s="5" t="s">
        <v>6678</v>
      </c>
      <c r="AE1010" s="6">
        <v>0</v>
      </c>
    </row>
    <row r="1011" spans="1:31" x14ac:dyDescent="0.25">
      <c r="A1011">
        <v>126580</v>
      </c>
      <c r="B1011" t="s">
        <v>86</v>
      </c>
      <c r="C1011" t="s">
        <v>3404</v>
      </c>
      <c r="D1011">
        <v>1</v>
      </c>
      <c r="E1011" t="s">
        <v>3410</v>
      </c>
      <c r="F1011" t="s">
        <v>90</v>
      </c>
      <c r="G1011" t="s">
        <v>3409</v>
      </c>
      <c r="H1011" t="s">
        <v>3408</v>
      </c>
      <c r="I1011" t="s">
        <v>3407</v>
      </c>
      <c r="J1011">
        <v>9629</v>
      </c>
      <c r="K1011" t="s">
        <v>7</v>
      </c>
      <c r="L1011" t="s">
        <v>6</v>
      </c>
      <c r="M1011" t="s">
        <v>5</v>
      </c>
      <c r="N1011" t="s">
        <v>3406</v>
      </c>
      <c r="O1011" t="s">
        <v>0</v>
      </c>
      <c r="P1011" s="3">
        <v>1513</v>
      </c>
      <c r="Q1011" s="3">
        <v>2648.5</v>
      </c>
      <c r="R1011" s="3">
        <v>3785.5</v>
      </c>
      <c r="S1011" s="3">
        <v>4921</v>
      </c>
      <c r="T1011" s="3">
        <v>6056.5</v>
      </c>
      <c r="U1011" s="3">
        <v>7192</v>
      </c>
      <c r="V1011" t="s">
        <v>30</v>
      </c>
      <c r="W1011" t="s">
        <v>2</v>
      </c>
      <c r="X1011" t="s">
        <v>39</v>
      </c>
      <c r="Y1011" t="s">
        <v>39</v>
      </c>
      <c r="Z1011" t="s">
        <v>3405</v>
      </c>
      <c r="AA1011">
        <v>1135.5</v>
      </c>
      <c r="AB1011" t="s">
        <v>6717</v>
      </c>
      <c r="AC1011" s="4">
        <v>10933729.5</v>
      </c>
      <c r="AD1011" s="5" t="s">
        <v>6678</v>
      </c>
      <c r="AE1011" s="6">
        <v>94.75</v>
      </c>
    </row>
    <row r="1012" spans="1:31" x14ac:dyDescent="0.25">
      <c r="A1012">
        <v>110361</v>
      </c>
      <c r="B1012" t="s">
        <v>27</v>
      </c>
      <c r="D1012">
        <v>2</v>
      </c>
      <c r="E1012" t="s">
        <v>4586</v>
      </c>
      <c r="F1012" t="s">
        <v>4587</v>
      </c>
      <c r="G1012" t="s">
        <v>4588</v>
      </c>
      <c r="H1012" t="s">
        <v>4589</v>
      </c>
      <c r="I1012" t="s">
        <v>4590</v>
      </c>
      <c r="J1012">
        <v>6435</v>
      </c>
      <c r="K1012" t="s">
        <v>7</v>
      </c>
      <c r="L1012" t="s">
        <v>20</v>
      </c>
      <c r="M1012" t="s">
        <v>5</v>
      </c>
      <c r="N1012" t="s">
        <v>4591</v>
      </c>
      <c r="O1012" t="s">
        <v>0</v>
      </c>
      <c r="P1012" s="3">
        <v>3806</v>
      </c>
      <c r="Q1012" s="3">
        <v>7707</v>
      </c>
      <c r="R1012" s="3">
        <v>11118</v>
      </c>
      <c r="S1012" s="3">
        <v>14529</v>
      </c>
      <c r="T1012" s="3">
        <v>15666</v>
      </c>
      <c r="U1012" s="3">
        <v>15666</v>
      </c>
      <c r="V1012" t="s">
        <v>30</v>
      </c>
      <c r="W1012" t="s">
        <v>15</v>
      </c>
      <c r="X1012">
        <v>13</v>
      </c>
      <c r="Y1012">
        <v>18</v>
      </c>
      <c r="Z1012" t="s">
        <v>4592</v>
      </c>
      <c r="AA1012">
        <v>1137</v>
      </c>
      <c r="AB1012" t="s">
        <v>6717</v>
      </c>
      <c r="AC1012" s="4">
        <v>7316595</v>
      </c>
      <c r="AD1012" s="5" t="s">
        <v>6678</v>
      </c>
      <c r="AE1012" s="6">
        <v>2495.25</v>
      </c>
    </row>
    <row r="1013" spans="1:31" x14ac:dyDescent="0.25">
      <c r="A1013">
        <v>243601</v>
      </c>
      <c r="B1013" t="s">
        <v>299</v>
      </c>
      <c r="C1013" t="s">
        <v>298</v>
      </c>
      <c r="D1013">
        <v>2</v>
      </c>
      <c r="E1013" t="s">
        <v>297</v>
      </c>
      <c r="F1013" t="s">
        <v>296</v>
      </c>
      <c r="G1013" t="s">
        <v>295</v>
      </c>
      <c r="H1013" t="s">
        <v>294</v>
      </c>
      <c r="I1013" t="s">
        <v>293</v>
      </c>
      <c r="J1013">
        <v>14596</v>
      </c>
      <c r="K1013" t="s">
        <v>7</v>
      </c>
      <c r="L1013" t="s">
        <v>20</v>
      </c>
      <c r="M1013" t="s">
        <v>5</v>
      </c>
      <c r="N1013" t="s">
        <v>292</v>
      </c>
      <c r="O1013" t="s">
        <v>0</v>
      </c>
      <c r="P1013" s="3">
        <v>1228</v>
      </c>
      <c r="Q1013" s="3">
        <v>2371</v>
      </c>
      <c r="R1013" s="3">
        <v>3514</v>
      </c>
      <c r="S1013" s="3">
        <v>4657</v>
      </c>
      <c r="T1013" s="3">
        <v>5800</v>
      </c>
      <c r="U1013" s="3">
        <v>6943</v>
      </c>
      <c r="V1013" t="s">
        <v>46</v>
      </c>
      <c r="W1013" t="s">
        <v>2</v>
      </c>
      <c r="X1013" t="s">
        <v>1</v>
      </c>
      <c r="Y1013" t="s">
        <v>1</v>
      </c>
      <c r="Z1013" t="s">
        <v>291</v>
      </c>
      <c r="AA1013">
        <v>1143</v>
      </c>
      <c r="AB1013" t="s">
        <v>6717</v>
      </c>
      <c r="AC1013" s="4">
        <v>16683228</v>
      </c>
      <c r="AD1013" s="5" t="s">
        <v>6678</v>
      </c>
      <c r="AE1013" s="6">
        <v>21.25</v>
      </c>
    </row>
    <row r="1014" spans="1:31" x14ac:dyDescent="0.25">
      <c r="A1014">
        <v>101709</v>
      </c>
      <c r="B1014" t="s">
        <v>139</v>
      </c>
      <c r="D1014">
        <v>1</v>
      </c>
      <c r="E1014" t="s">
        <v>4358</v>
      </c>
      <c r="F1014" t="s">
        <v>4359</v>
      </c>
      <c r="G1014" t="s">
        <v>4360</v>
      </c>
      <c r="H1014" t="s">
        <v>4361</v>
      </c>
      <c r="I1014" t="s">
        <v>4362</v>
      </c>
      <c r="J1014">
        <v>2664</v>
      </c>
      <c r="K1014" t="s">
        <v>7</v>
      </c>
      <c r="L1014" t="s">
        <v>6</v>
      </c>
      <c r="M1014" t="s">
        <v>5</v>
      </c>
      <c r="N1014" t="s">
        <v>4364</v>
      </c>
      <c r="O1014" t="s">
        <v>0</v>
      </c>
      <c r="P1014" s="3">
        <v>1497</v>
      </c>
      <c r="Q1014" s="3">
        <v>2649</v>
      </c>
      <c r="R1014" s="3">
        <v>3801</v>
      </c>
      <c r="S1014" s="3">
        <v>4953</v>
      </c>
      <c r="T1014" s="3">
        <v>6105</v>
      </c>
      <c r="U1014" s="3">
        <v>7257</v>
      </c>
      <c r="V1014" t="s">
        <v>46</v>
      </c>
      <c r="W1014" t="s">
        <v>866</v>
      </c>
      <c r="X1014" t="s">
        <v>1</v>
      </c>
      <c r="Y1014" t="s">
        <v>1</v>
      </c>
      <c r="Z1014" t="s">
        <v>4363</v>
      </c>
      <c r="AA1014">
        <v>1152</v>
      </c>
      <c r="AB1014" t="s">
        <v>6717</v>
      </c>
      <c r="AC1014" s="4">
        <v>3068928</v>
      </c>
      <c r="AD1014" s="5" t="s">
        <v>6678</v>
      </c>
      <c r="AE1014" s="6">
        <v>86.25</v>
      </c>
    </row>
    <row r="1015" spans="1:31" x14ac:dyDescent="0.25">
      <c r="A1015">
        <v>187046</v>
      </c>
      <c r="B1015" t="s">
        <v>1866</v>
      </c>
      <c r="D1015">
        <v>1</v>
      </c>
      <c r="E1015" t="s">
        <v>1874</v>
      </c>
      <c r="F1015" t="s">
        <v>1873</v>
      </c>
      <c r="G1015" t="s">
        <v>1872</v>
      </c>
      <c r="H1015" t="s">
        <v>1871</v>
      </c>
      <c r="I1015" t="s">
        <v>1870</v>
      </c>
      <c r="J1015">
        <v>20143</v>
      </c>
      <c r="K1015" t="s">
        <v>7</v>
      </c>
      <c r="L1015" t="s">
        <v>6</v>
      </c>
      <c r="M1015" t="s">
        <v>5</v>
      </c>
      <c r="N1015" t="s">
        <v>1869</v>
      </c>
      <c r="O1015" t="s">
        <v>1868</v>
      </c>
      <c r="P1015" s="3">
        <v>1155</v>
      </c>
      <c r="Q1015" s="3">
        <v>2310</v>
      </c>
      <c r="R1015" s="3">
        <v>3465</v>
      </c>
      <c r="S1015" s="3">
        <v>4620</v>
      </c>
      <c r="T1015" s="3">
        <v>5775</v>
      </c>
      <c r="U1015" s="3">
        <v>6350</v>
      </c>
      <c r="V1015" t="s">
        <v>46</v>
      </c>
      <c r="W1015" t="s">
        <v>29</v>
      </c>
      <c r="X1015">
        <v>0</v>
      </c>
      <c r="Y1015">
        <v>36</v>
      </c>
      <c r="Z1015" t="s">
        <v>1867</v>
      </c>
      <c r="AA1015">
        <v>1155</v>
      </c>
      <c r="AB1015" t="s">
        <v>6717</v>
      </c>
      <c r="AC1015" s="4">
        <v>23265165</v>
      </c>
      <c r="AD1015" s="5" t="s">
        <v>6678</v>
      </c>
      <c r="AE1015" s="6">
        <v>0</v>
      </c>
    </row>
    <row r="1016" spans="1:31" x14ac:dyDescent="0.25">
      <c r="A1016">
        <v>232557</v>
      </c>
      <c r="B1016" t="s">
        <v>546</v>
      </c>
      <c r="D1016">
        <v>2</v>
      </c>
      <c r="E1016" t="s">
        <v>660</v>
      </c>
      <c r="F1016" t="s">
        <v>659</v>
      </c>
      <c r="G1016" t="s">
        <v>658</v>
      </c>
      <c r="H1016" t="s">
        <v>657</v>
      </c>
      <c r="I1016" t="s">
        <v>656</v>
      </c>
      <c r="J1016">
        <v>49744</v>
      </c>
      <c r="K1016" t="s">
        <v>7</v>
      </c>
      <c r="L1016" t="s">
        <v>20</v>
      </c>
      <c r="M1016" t="s">
        <v>5</v>
      </c>
      <c r="N1016" t="s">
        <v>655</v>
      </c>
      <c r="O1016" t="s">
        <v>0</v>
      </c>
      <c r="P1016" s="3">
        <v>1365</v>
      </c>
      <c r="Q1016" s="3">
        <v>2730</v>
      </c>
      <c r="R1016" s="3">
        <v>4095</v>
      </c>
      <c r="S1016" s="3">
        <v>4680</v>
      </c>
      <c r="T1016" s="3">
        <v>5850</v>
      </c>
      <c r="U1016" s="3">
        <v>7020</v>
      </c>
      <c r="V1016" t="s">
        <v>46</v>
      </c>
      <c r="W1016" t="s">
        <v>2</v>
      </c>
      <c r="X1016" t="s">
        <v>1</v>
      </c>
      <c r="Y1016" t="s">
        <v>1</v>
      </c>
      <c r="Z1016" t="s">
        <v>0</v>
      </c>
      <c r="AA1016">
        <v>1170</v>
      </c>
      <c r="AB1016" t="s">
        <v>6717</v>
      </c>
      <c r="AC1016" s="4">
        <v>58200480</v>
      </c>
      <c r="AD1016" s="5" t="s">
        <v>6678</v>
      </c>
      <c r="AE1016" s="6">
        <v>0</v>
      </c>
    </row>
    <row r="1017" spans="1:31" x14ac:dyDescent="0.25">
      <c r="A1017">
        <v>178721</v>
      </c>
      <c r="B1017" t="s">
        <v>2044</v>
      </c>
      <c r="D1017">
        <v>2</v>
      </c>
      <c r="E1017" t="s">
        <v>2057</v>
      </c>
      <c r="F1017" t="s">
        <v>2056</v>
      </c>
      <c r="G1017" t="s">
        <v>2055</v>
      </c>
      <c r="H1017" t="s">
        <v>2054</v>
      </c>
      <c r="I1017" t="s">
        <v>2053</v>
      </c>
      <c r="J1017">
        <v>9892</v>
      </c>
      <c r="K1017" t="s">
        <v>7</v>
      </c>
      <c r="L1017" t="s">
        <v>20</v>
      </c>
      <c r="M1017" t="s">
        <v>5</v>
      </c>
      <c r="N1017" t="s">
        <v>2052</v>
      </c>
      <c r="O1017" t="s">
        <v>0</v>
      </c>
      <c r="P1017" s="3">
        <v>1173</v>
      </c>
      <c r="Q1017" s="3">
        <v>2346</v>
      </c>
      <c r="R1017" s="3">
        <v>3519</v>
      </c>
      <c r="S1017" s="3">
        <v>4692</v>
      </c>
      <c r="T1017" s="3">
        <v>5865</v>
      </c>
      <c r="U1017" s="3">
        <v>7038</v>
      </c>
      <c r="V1017" t="s">
        <v>2051</v>
      </c>
      <c r="W1017" t="s">
        <v>2</v>
      </c>
      <c r="X1017" t="s">
        <v>1</v>
      </c>
      <c r="Y1017" t="s">
        <v>1</v>
      </c>
      <c r="Z1017" t="s">
        <v>0</v>
      </c>
      <c r="AA1017">
        <v>1173</v>
      </c>
      <c r="AB1017" t="s">
        <v>6717</v>
      </c>
      <c r="AC1017" s="4">
        <v>11603316</v>
      </c>
      <c r="AD1017" s="5" t="s">
        <v>6678</v>
      </c>
      <c r="AE1017" s="6">
        <v>0</v>
      </c>
    </row>
    <row r="1018" spans="1:31" x14ac:dyDescent="0.25">
      <c r="A1018">
        <v>169910</v>
      </c>
      <c r="B1018" t="s">
        <v>207</v>
      </c>
      <c r="D1018">
        <v>1</v>
      </c>
      <c r="E1018" t="s">
        <v>6439</v>
      </c>
      <c r="F1018" t="s">
        <v>6440</v>
      </c>
      <c r="G1018" t="s">
        <v>6441</v>
      </c>
      <c r="H1018" t="s">
        <v>6442</v>
      </c>
      <c r="I1018" t="s">
        <v>6443</v>
      </c>
      <c r="J1018">
        <v>13373</v>
      </c>
      <c r="K1018" t="s">
        <v>7</v>
      </c>
      <c r="L1018" t="s">
        <v>6</v>
      </c>
      <c r="M1018" t="s">
        <v>5</v>
      </c>
      <c r="N1018" t="s">
        <v>6445</v>
      </c>
      <c r="O1018" t="s">
        <v>0</v>
      </c>
      <c r="P1018" s="3">
        <v>1257</v>
      </c>
      <c r="Q1018" s="3">
        <v>2433</v>
      </c>
      <c r="R1018" s="3">
        <v>3609</v>
      </c>
      <c r="S1018" s="3">
        <v>4785</v>
      </c>
      <c r="T1018" s="3">
        <v>5961</v>
      </c>
      <c r="U1018" s="3">
        <v>7137</v>
      </c>
      <c r="V1018" t="s">
        <v>30</v>
      </c>
      <c r="W1018" t="s">
        <v>866</v>
      </c>
      <c r="X1018" t="s">
        <v>39</v>
      </c>
      <c r="Y1018" t="s">
        <v>39</v>
      </c>
      <c r="Z1018" t="s">
        <v>6444</v>
      </c>
      <c r="AA1018">
        <v>1176</v>
      </c>
      <c r="AB1018" t="s">
        <v>6717</v>
      </c>
      <c r="AC1018" s="4">
        <v>15726648</v>
      </c>
      <c r="AD1018" s="5" t="s">
        <v>6678</v>
      </c>
      <c r="AE1018" s="6">
        <v>20.25</v>
      </c>
    </row>
    <row r="1019" spans="1:31" x14ac:dyDescent="0.25">
      <c r="A1019">
        <v>171571</v>
      </c>
      <c r="B1019" t="s">
        <v>207</v>
      </c>
      <c r="D1019">
        <v>1</v>
      </c>
      <c r="E1019" t="s">
        <v>2338</v>
      </c>
      <c r="F1019" t="s">
        <v>2337</v>
      </c>
      <c r="G1019" t="s">
        <v>2336</v>
      </c>
      <c r="H1019" t="s">
        <v>2335</v>
      </c>
      <c r="I1019" t="s">
        <v>2334</v>
      </c>
      <c r="J1019">
        <v>16935</v>
      </c>
      <c r="K1019" t="s">
        <v>7</v>
      </c>
      <c r="L1019" t="s">
        <v>6</v>
      </c>
      <c r="M1019" t="s">
        <v>5</v>
      </c>
      <c r="N1019" t="s">
        <v>2333</v>
      </c>
      <c r="O1019" t="s">
        <v>0</v>
      </c>
      <c r="P1019" s="3">
        <v>1197</v>
      </c>
      <c r="Q1019" s="3">
        <v>2394</v>
      </c>
      <c r="R1019" s="3">
        <v>3591</v>
      </c>
      <c r="S1019" s="3">
        <v>4788</v>
      </c>
      <c r="T1019" s="3">
        <v>5985</v>
      </c>
      <c r="U1019" s="3">
        <v>7182</v>
      </c>
      <c r="V1019" t="s">
        <v>2332</v>
      </c>
      <c r="W1019" t="s">
        <v>2</v>
      </c>
      <c r="X1019" t="s">
        <v>1</v>
      </c>
      <c r="Y1019" t="s">
        <v>1</v>
      </c>
      <c r="Z1019" t="s">
        <v>2331</v>
      </c>
      <c r="AA1019">
        <v>1197</v>
      </c>
      <c r="AB1019" t="s">
        <v>6717</v>
      </c>
      <c r="AC1019" s="4">
        <v>20271195</v>
      </c>
      <c r="AD1019" s="5" t="s">
        <v>6678</v>
      </c>
      <c r="AE1019" s="6">
        <v>0</v>
      </c>
    </row>
    <row r="1020" spans="1:31" x14ac:dyDescent="0.25">
      <c r="A1020">
        <v>151166</v>
      </c>
      <c r="B1020" t="s">
        <v>2763</v>
      </c>
      <c r="C1020" t="s">
        <v>5718</v>
      </c>
      <c r="D1020">
        <v>3</v>
      </c>
      <c r="E1020" t="s">
        <v>5719</v>
      </c>
      <c r="F1020" t="s">
        <v>2801</v>
      </c>
      <c r="G1020" t="s">
        <v>5720</v>
      </c>
      <c r="H1020" t="s">
        <v>5721</v>
      </c>
      <c r="I1020" t="s">
        <v>5722</v>
      </c>
      <c r="J1020">
        <v>3498</v>
      </c>
      <c r="K1020" t="s">
        <v>88</v>
      </c>
      <c r="L1020" t="s">
        <v>20</v>
      </c>
      <c r="M1020" t="s">
        <v>5</v>
      </c>
      <c r="N1020" t="s">
        <v>5723</v>
      </c>
      <c r="O1020" t="s">
        <v>0</v>
      </c>
      <c r="P1020" s="3">
        <v>2325</v>
      </c>
      <c r="Q1020" s="3">
        <v>3750</v>
      </c>
      <c r="R1020" s="3">
        <v>5175</v>
      </c>
      <c r="S1020" s="3">
        <v>5700</v>
      </c>
      <c r="T1020" s="3">
        <v>6900</v>
      </c>
      <c r="U1020" s="3">
        <v>8100</v>
      </c>
      <c r="V1020" t="s">
        <v>5725</v>
      </c>
      <c r="W1020" t="s">
        <v>866</v>
      </c>
      <c r="X1020" t="s">
        <v>39</v>
      </c>
      <c r="Y1020" t="s">
        <v>39</v>
      </c>
      <c r="Z1020" t="s">
        <v>5724</v>
      </c>
      <c r="AA1020">
        <v>1599.9999995999999</v>
      </c>
      <c r="AB1020" t="s">
        <v>6717</v>
      </c>
      <c r="AC1020" s="4">
        <v>5596799.9986007996</v>
      </c>
      <c r="AD1020" s="5" t="s">
        <v>6678</v>
      </c>
      <c r="AE1020" s="6">
        <v>225</v>
      </c>
    </row>
    <row r="1021" spans="1:31" x14ac:dyDescent="0.25">
      <c r="A1021">
        <v>169248</v>
      </c>
      <c r="B1021" t="s">
        <v>207</v>
      </c>
      <c r="D1021">
        <v>1</v>
      </c>
      <c r="E1021" t="s">
        <v>2398</v>
      </c>
      <c r="F1021" t="s">
        <v>2397</v>
      </c>
      <c r="G1021" t="s">
        <v>2396</v>
      </c>
      <c r="H1021" t="s">
        <v>2395</v>
      </c>
      <c r="I1021" t="s">
        <v>2394</v>
      </c>
      <c r="J1021">
        <v>20671</v>
      </c>
      <c r="K1021" t="s">
        <v>7</v>
      </c>
      <c r="L1021" t="s">
        <v>6</v>
      </c>
      <c r="M1021" t="s">
        <v>5</v>
      </c>
      <c r="N1021" t="s">
        <v>2393</v>
      </c>
      <c r="O1021" t="s">
        <v>0</v>
      </c>
      <c r="P1021" s="3">
        <v>1215</v>
      </c>
      <c r="Q1021" s="3">
        <v>2430</v>
      </c>
      <c r="R1021" s="3">
        <v>3645</v>
      </c>
      <c r="S1021" s="3">
        <v>4860</v>
      </c>
      <c r="T1021" s="3">
        <v>6075</v>
      </c>
      <c r="U1021" s="3">
        <v>7290</v>
      </c>
      <c r="V1021" t="s">
        <v>46</v>
      </c>
      <c r="W1021" t="s">
        <v>2</v>
      </c>
      <c r="X1021" t="s">
        <v>1</v>
      </c>
      <c r="Y1021" t="s">
        <v>1</v>
      </c>
      <c r="Z1021" t="s">
        <v>0</v>
      </c>
      <c r="AA1021">
        <v>1215</v>
      </c>
      <c r="AB1021" t="s">
        <v>6717</v>
      </c>
      <c r="AC1021" s="4">
        <v>25115265</v>
      </c>
      <c r="AD1021" s="5" t="s">
        <v>6678</v>
      </c>
      <c r="AE1021" s="6">
        <v>0</v>
      </c>
    </row>
    <row r="1022" spans="1:31" x14ac:dyDescent="0.25">
      <c r="A1022">
        <v>216010</v>
      </c>
      <c r="B1022" t="s">
        <v>54</v>
      </c>
      <c r="C1022" t="s">
        <v>1225</v>
      </c>
      <c r="D1022">
        <v>1</v>
      </c>
      <c r="E1022" t="s">
        <v>1239</v>
      </c>
      <c r="F1022" t="s">
        <v>1238</v>
      </c>
      <c r="G1022" t="s">
        <v>1237</v>
      </c>
      <c r="H1022" t="s">
        <v>1236</v>
      </c>
      <c r="I1022" t="s">
        <v>1235</v>
      </c>
      <c r="J1022">
        <v>6305</v>
      </c>
      <c r="K1022" t="s">
        <v>7</v>
      </c>
      <c r="L1022" t="s">
        <v>6</v>
      </c>
      <c r="M1022" t="s">
        <v>5</v>
      </c>
      <c r="N1022" t="s">
        <v>1234</v>
      </c>
      <c r="O1022" t="s">
        <v>0</v>
      </c>
      <c r="P1022" s="3">
        <v>1221</v>
      </c>
      <c r="Q1022" s="3">
        <v>2422</v>
      </c>
      <c r="R1022" s="3">
        <v>3663</v>
      </c>
      <c r="S1022" s="3">
        <v>4884</v>
      </c>
      <c r="T1022" s="3">
        <v>6105</v>
      </c>
      <c r="U1022" s="3">
        <v>7326</v>
      </c>
      <c r="V1022" t="s">
        <v>46</v>
      </c>
      <c r="W1022" t="s">
        <v>2</v>
      </c>
      <c r="X1022" t="s">
        <v>1</v>
      </c>
      <c r="Y1022" t="s">
        <v>1</v>
      </c>
      <c r="Z1022" t="s">
        <v>0</v>
      </c>
      <c r="AA1022">
        <v>1221</v>
      </c>
      <c r="AB1022" t="s">
        <v>6717</v>
      </c>
      <c r="AC1022" s="4">
        <v>7698405</v>
      </c>
      <c r="AD1022" s="5" t="s">
        <v>6678</v>
      </c>
      <c r="AE1022" s="6">
        <v>0</v>
      </c>
    </row>
    <row r="1023" spans="1:31" x14ac:dyDescent="0.25">
      <c r="A1023">
        <v>211158</v>
      </c>
      <c r="B1023" t="s">
        <v>54</v>
      </c>
      <c r="C1023" t="s">
        <v>1225</v>
      </c>
      <c r="D1023">
        <v>1</v>
      </c>
      <c r="E1023" t="s">
        <v>5641</v>
      </c>
      <c r="F1023" t="s">
        <v>5642</v>
      </c>
      <c r="G1023" t="s">
        <v>5643</v>
      </c>
      <c r="H1023" t="s">
        <v>5644</v>
      </c>
      <c r="I1023" t="s">
        <v>5645</v>
      </c>
      <c r="J1023">
        <v>9319</v>
      </c>
      <c r="K1023" t="s">
        <v>7</v>
      </c>
      <c r="L1023" t="s">
        <v>6</v>
      </c>
      <c r="M1023" t="s">
        <v>5</v>
      </c>
      <c r="N1023" t="s">
        <v>5646</v>
      </c>
      <c r="O1023" t="s">
        <v>0</v>
      </c>
      <c r="P1023" s="3">
        <v>1298</v>
      </c>
      <c r="Q1023" s="3">
        <v>2522</v>
      </c>
      <c r="R1023" s="3">
        <v>3745</v>
      </c>
      <c r="S1023" s="3">
        <v>4968</v>
      </c>
      <c r="T1023" s="3">
        <v>6191</v>
      </c>
      <c r="U1023" s="3">
        <v>7415</v>
      </c>
      <c r="V1023" t="s">
        <v>46</v>
      </c>
      <c r="W1023" t="s">
        <v>866</v>
      </c>
      <c r="X1023" t="s">
        <v>1</v>
      </c>
      <c r="Y1023" t="s">
        <v>1</v>
      </c>
      <c r="Z1023" t="s">
        <v>0</v>
      </c>
      <c r="AA1023">
        <v>1223</v>
      </c>
      <c r="AB1023" t="s">
        <v>6717</v>
      </c>
      <c r="AC1023" s="4">
        <v>11397137</v>
      </c>
      <c r="AD1023" s="5" t="s">
        <v>6678</v>
      </c>
      <c r="AE1023" s="6">
        <v>19</v>
      </c>
    </row>
    <row r="1024" spans="1:31" x14ac:dyDescent="0.25">
      <c r="A1024">
        <v>484631</v>
      </c>
      <c r="B1024" t="s">
        <v>27</v>
      </c>
      <c r="C1024" t="s">
        <v>26</v>
      </c>
      <c r="D1024">
        <v>3</v>
      </c>
      <c r="E1024" t="s">
        <v>25</v>
      </c>
      <c r="F1024" t="s">
        <v>24</v>
      </c>
      <c r="G1024" t="s">
        <v>23</v>
      </c>
      <c r="H1024" t="s">
        <v>22</v>
      </c>
      <c r="J1024">
        <v>19688</v>
      </c>
      <c r="K1024" t="s">
        <v>21</v>
      </c>
      <c r="L1024" t="s">
        <v>20</v>
      </c>
      <c r="M1024" t="s">
        <v>19</v>
      </c>
      <c r="N1024" t="s">
        <v>18</v>
      </c>
      <c r="O1024" t="s">
        <v>0</v>
      </c>
      <c r="P1024" s="3">
        <v>1370</v>
      </c>
      <c r="Q1024" s="3">
        <v>2600</v>
      </c>
      <c r="R1024" s="3">
        <v>3830</v>
      </c>
      <c r="S1024" s="3">
        <v>5060</v>
      </c>
      <c r="T1024" s="3">
        <v>6290</v>
      </c>
      <c r="U1024" s="3">
        <v>7520</v>
      </c>
      <c r="V1024" t="s">
        <v>17</v>
      </c>
      <c r="W1024" t="s">
        <v>2</v>
      </c>
      <c r="X1024" t="s">
        <v>1</v>
      </c>
      <c r="Y1024" t="s">
        <v>1</v>
      </c>
      <c r="Z1024" t="s">
        <v>16</v>
      </c>
      <c r="AA1024">
        <v>1230</v>
      </c>
      <c r="AB1024" t="s">
        <v>6717</v>
      </c>
      <c r="AC1024" s="4">
        <v>24216240</v>
      </c>
      <c r="AD1024" s="5" t="s">
        <v>6678</v>
      </c>
      <c r="AE1024" s="6">
        <v>35</v>
      </c>
    </row>
    <row r="1025" spans="1:31" x14ac:dyDescent="0.25">
      <c r="A1025">
        <v>434973</v>
      </c>
      <c r="B1025" t="s">
        <v>176</v>
      </c>
      <c r="C1025" t="s">
        <v>26</v>
      </c>
      <c r="D1025">
        <v>3</v>
      </c>
      <c r="E1025" t="s">
        <v>4237</v>
      </c>
      <c r="F1025" t="s">
        <v>1127</v>
      </c>
      <c r="G1025" t="s">
        <v>23</v>
      </c>
      <c r="H1025" t="s">
        <v>22</v>
      </c>
      <c r="J1025">
        <v>395</v>
      </c>
      <c r="K1025" t="s">
        <v>21</v>
      </c>
      <c r="L1025" t="s">
        <v>20</v>
      </c>
      <c r="M1025" t="s">
        <v>19</v>
      </c>
      <c r="N1025" t="s">
        <v>4238</v>
      </c>
      <c r="O1025" t="s">
        <v>0</v>
      </c>
      <c r="P1025" s="3">
        <v>2138</v>
      </c>
      <c r="Q1025" s="3">
        <v>3368</v>
      </c>
      <c r="R1025" s="3">
        <v>4598</v>
      </c>
      <c r="S1025" s="3">
        <v>5828</v>
      </c>
      <c r="T1025" s="3">
        <v>7058</v>
      </c>
      <c r="U1025" s="3">
        <v>8288</v>
      </c>
      <c r="V1025" t="s">
        <v>30</v>
      </c>
      <c r="W1025" t="s">
        <v>866</v>
      </c>
      <c r="X1025" t="s">
        <v>39</v>
      </c>
      <c r="Y1025" t="s">
        <v>39</v>
      </c>
      <c r="Z1025" t="s">
        <v>0</v>
      </c>
      <c r="AA1025">
        <v>1230</v>
      </c>
      <c r="AB1025" t="s">
        <v>6717</v>
      </c>
      <c r="AC1025" s="4">
        <v>485850</v>
      </c>
      <c r="AD1025" s="5" t="s">
        <v>6678</v>
      </c>
      <c r="AE1025" s="6">
        <v>227</v>
      </c>
    </row>
    <row r="1026" spans="1:31" x14ac:dyDescent="0.25">
      <c r="A1026">
        <v>171146</v>
      </c>
      <c r="B1026" t="s">
        <v>207</v>
      </c>
      <c r="C1026" t="s">
        <v>2350</v>
      </c>
      <c r="D1026">
        <v>1</v>
      </c>
      <c r="E1026" t="s">
        <v>2349</v>
      </c>
      <c r="F1026" t="s">
        <v>205</v>
      </c>
      <c r="G1026" t="s">
        <v>2348</v>
      </c>
      <c r="H1026" t="s">
        <v>2347</v>
      </c>
      <c r="I1026" t="s">
        <v>2346</v>
      </c>
      <c r="J1026">
        <v>7078</v>
      </c>
      <c r="K1026" t="s">
        <v>7</v>
      </c>
      <c r="L1026" t="s">
        <v>6</v>
      </c>
      <c r="M1026" t="s">
        <v>5</v>
      </c>
      <c r="N1026" t="s">
        <v>2345</v>
      </c>
      <c r="O1026" t="s">
        <v>0</v>
      </c>
      <c r="P1026" s="3">
        <v>1239</v>
      </c>
      <c r="Q1026" s="3">
        <v>2478</v>
      </c>
      <c r="R1026" s="3">
        <v>3717</v>
      </c>
      <c r="S1026" s="3">
        <v>4956</v>
      </c>
      <c r="T1026" s="3">
        <v>6195</v>
      </c>
      <c r="U1026" s="3">
        <v>7434</v>
      </c>
      <c r="V1026" t="s">
        <v>60</v>
      </c>
      <c r="W1026" t="s">
        <v>2</v>
      </c>
      <c r="X1026" t="s">
        <v>39</v>
      </c>
      <c r="Y1026" t="s">
        <v>1</v>
      </c>
      <c r="Z1026" t="s">
        <v>0</v>
      </c>
      <c r="AA1026">
        <v>1239</v>
      </c>
      <c r="AB1026" t="s">
        <v>6717</v>
      </c>
      <c r="AC1026" s="4">
        <v>8769642</v>
      </c>
      <c r="AD1026" s="5" t="s">
        <v>6678</v>
      </c>
      <c r="AE1026" s="6">
        <v>0</v>
      </c>
    </row>
    <row r="1027" spans="1:31" x14ac:dyDescent="0.25">
      <c r="A1027">
        <v>147776</v>
      </c>
      <c r="B1027" t="s">
        <v>59</v>
      </c>
      <c r="D1027">
        <v>1</v>
      </c>
      <c r="E1027" t="s">
        <v>5635</v>
      </c>
      <c r="F1027" t="s">
        <v>57</v>
      </c>
      <c r="G1027" t="s">
        <v>5636</v>
      </c>
      <c r="H1027" t="s">
        <v>5637</v>
      </c>
      <c r="I1027" t="s">
        <v>5638</v>
      </c>
      <c r="J1027">
        <v>8412</v>
      </c>
      <c r="K1027" t="s">
        <v>7</v>
      </c>
      <c r="L1027" t="s">
        <v>6</v>
      </c>
      <c r="M1027" t="s">
        <v>5</v>
      </c>
      <c r="N1027" t="s">
        <v>5640</v>
      </c>
      <c r="O1027" t="s">
        <v>0</v>
      </c>
      <c r="P1027" s="3">
        <v>1246.8599999999999</v>
      </c>
      <c r="Q1027" s="3">
        <v>2490.7199999999998</v>
      </c>
      <c r="R1027" s="3">
        <v>3734.58</v>
      </c>
      <c r="S1027" s="3">
        <v>4978.4399999999996</v>
      </c>
      <c r="T1027" s="3">
        <v>6222.3</v>
      </c>
      <c r="U1027" s="3">
        <v>7466.16</v>
      </c>
      <c r="V1027" t="s">
        <v>46</v>
      </c>
      <c r="W1027" t="s">
        <v>866</v>
      </c>
      <c r="X1027" t="s">
        <v>1</v>
      </c>
      <c r="Y1027" t="s">
        <v>1</v>
      </c>
      <c r="Z1027" t="s">
        <v>5639</v>
      </c>
      <c r="AA1027">
        <v>1243.8600000000006</v>
      </c>
      <c r="AB1027" t="s">
        <v>6717</v>
      </c>
      <c r="AC1027" s="4">
        <v>10463350.320000004</v>
      </c>
      <c r="AD1027" s="5" t="s">
        <v>6678</v>
      </c>
      <c r="AE1027" s="6">
        <v>0.74999999999909051</v>
      </c>
    </row>
    <row r="1028" spans="1:31" x14ac:dyDescent="0.25">
      <c r="A1028">
        <v>196097</v>
      </c>
      <c r="B1028" t="s">
        <v>1631</v>
      </c>
      <c r="C1028" t="s">
        <v>1630</v>
      </c>
      <c r="D1028">
        <v>1</v>
      </c>
      <c r="E1028" t="s">
        <v>1707</v>
      </c>
      <c r="F1028" t="s">
        <v>1706</v>
      </c>
      <c r="G1028" t="s">
        <v>1705</v>
      </c>
      <c r="H1028" t="s">
        <v>1704</v>
      </c>
      <c r="I1028" t="s">
        <v>1703</v>
      </c>
      <c r="J1028">
        <v>16480</v>
      </c>
      <c r="K1028" t="s">
        <v>7</v>
      </c>
      <c r="L1028" t="s">
        <v>6</v>
      </c>
      <c r="M1028" t="s">
        <v>5</v>
      </c>
      <c r="N1028" t="s">
        <v>1702</v>
      </c>
      <c r="O1028" t="s">
        <v>1701</v>
      </c>
      <c r="P1028" s="3">
        <v>1186.2</v>
      </c>
      <c r="Q1028" s="3">
        <v>2372.4</v>
      </c>
      <c r="R1028" s="3">
        <v>3558.6</v>
      </c>
      <c r="S1028" s="3">
        <v>5591</v>
      </c>
      <c r="T1028" s="3">
        <v>6858</v>
      </c>
      <c r="U1028" s="3">
        <v>8012.2</v>
      </c>
      <c r="V1028" t="s">
        <v>46</v>
      </c>
      <c r="W1028" t="s">
        <v>2</v>
      </c>
      <c r="X1028" t="s">
        <v>1</v>
      </c>
      <c r="Y1028" t="s">
        <v>1</v>
      </c>
      <c r="Z1028" t="s">
        <v>0</v>
      </c>
      <c r="AA1028">
        <v>1267</v>
      </c>
      <c r="AB1028" t="s">
        <v>6717</v>
      </c>
      <c r="AC1028" s="4">
        <v>20880160</v>
      </c>
      <c r="AD1028" s="5" t="s">
        <v>6678</v>
      </c>
      <c r="AE1028" s="6">
        <v>130.75</v>
      </c>
    </row>
    <row r="1029" spans="1:31" x14ac:dyDescent="0.25">
      <c r="A1029">
        <v>390701</v>
      </c>
      <c r="B1029" t="s">
        <v>228</v>
      </c>
      <c r="C1029" t="s">
        <v>227</v>
      </c>
      <c r="D1029">
        <v>2</v>
      </c>
      <c r="E1029" t="s">
        <v>226</v>
      </c>
      <c r="F1029" t="s">
        <v>225</v>
      </c>
      <c r="G1029" t="s">
        <v>224</v>
      </c>
      <c r="J1029">
        <v>22340</v>
      </c>
      <c r="K1029" t="s">
        <v>21</v>
      </c>
      <c r="L1029" t="s">
        <v>20</v>
      </c>
      <c r="M1029" t="s">
        <v>19</v>
      </c>
      <c r="N1029" t="s">
        <v>223</v>
      </c>
      <c r="O1029" t="s">
        <v>0</v>
      </c>
      <c r="P1029" s="3">
        <v>1320</v>
      </c>
      <c r="Q1029" s="3">
        <v>2640</v>
      </c>
      <c r="R1029" s="3">
        <v>3960</v>
      </c>
      <c r="S1029" s="3">
        <v>5280</v>
      </c>
      <c r="T1029" s="3">
        <v>6600</v>
      </c>
      <c r="U1029" s="3">
        <v>7920</v>
      </c>
      <c r="V1029" t="s">
        <v>46</v>
      </c>
      <c r="W1029" t="s">
        <v>2</v>
      </c>
      <c r="X1029" t="s">
        <v>1</v>
      </c>
      <c r="Y1029" t="s">
        <v>1</v>
      </c>
      <c r="Z1029" t="s">
        <v>0</v>
      </c>
      <c r="AA1029">
        <v>1320</v>
      </c>
      <c r="AB1029" t="s">
        <v>6717</v>
      </c>
      <c r="AC1029" s="4">
        <v>29488800</v>
      </c>
      <c r="AD1029" s="5" t="s">
        <v>6678</v>
      </c>
      <c r="AE1029" s="6">
        <v>0</v>
      </c>
    </row>
    <row r="1030" spans="1:31" x14ac:dyDescent="0.25">
      <c r="A1030">
        <v>154022</v>
      </c>
      <c r="B1030" t="s">
        <v>27</v>
      </c>
      <c r="C1030" t="s">
        <v>5847</v>
      </c>
      <c r="D1030">
        <v>3</v>
      </c>
      <c r="E1030" t="s">
        <v>5848</v>
      </c>
      <c r="F1030" t="s">
        <v>3520</v>
      </c>
      <c r="G1030" t="s">
        <v>5849</v>
      </c>
      <c r="H1030" t="s">
        <v>5850</v>
      </c>
      <c r="I1030" t="s">
        <v>5851</v>
      </c>
      <c r="J1030">
        <v>45348</v>
      </c>
      <c r="K1030" t="s">
        <v>7</v>
      </c>
      <c r="L1030" t="s">
        <v>20</v>
      </c>
      <c r="M1030" t="s">
        <v>5</v>
      </c>
      <c r="N1030" t="s">
        <v>5852</v>
      </c>
      <c r="O1030" t="s">
        <v>0</v>
      </c>
      <c r="P1030" s="3">
        <v>1329</v>
      </c>
      <c r="Q1030" s="3">
        <v>2658</v>
      </c>
      <c r="R1030" s="3">
        <v>3987</v>
      </c>
      <c r="S1030" s="3">
        <v>5316</v>
      </c>
      <c r="T1030" s="3">
        <v>6645</v>
      </c>
      <c r="U1030" s="3">
        <v>7974</v>
      </c>
      <c r="V1030" t="s">
        <v>46</v>
      </c>
      <c r="W1030" t="s">
        <v>866</v>
      </c>
      <c r="X1030" t="s">
        <v>1</v>
      </c>
      <c r="Y1030" t="s">
        <v>1</v>
      </c>
      <c r="Z1030" t="s">
        <v>5853</v>
      </c>
      <c r="AA1030">
        <v>1329</v>
      </c>
      <c r="AB1030" t="s">
        <v>6717</v>
      </c>
      <c r="AC1030" s="4">
        <v>60267492</v>
      </c>
      <c r="AD1030" s="5" t="s">
        <v>6678</v>
      </c>
      <c r="AE1030" s="6">
        <v>0</v>
      </c>
    </row>
    <row r="1031" spans="1:31" x14ac:dyDescent="0.25">
      <c r="A1031">
        <v>134149</v>
      </c>
      <c r="B1031" t="s">
        <v>228</v>
      </c>
      <c r="C1031" t="s">
        <v>227</v>
      </c>
      <c r="D1031">
        <v>2</v>
      </c>
      <c r="E1031" t="s">
        <v>5306</v>
      </c>
      <c r="F1031" t="s">
        <v>5307</v>
      </c>
      <c r="G1031" t="s">
        <v>5308</v>
      </c>
      <c r="J1031">
        <v>1270</v>
      </c>
      <c r="K1031" t="s">
        <v>21</v>
      </c>
      <c r="L1031" t="s">
        <v>20</v>
      </c>
      <c r="M1031" t="s">
        <v>19</v>
      </c>
      <c r="N1031" t="s">
        <v>5309</v>
      </c>
      <c r="O1031" t="s">
        <v>0</v>
      </c>
      <c r="P1031" s="3">
        <v>1347</v>
      </c>
      <c r="Q1031" s="3">
        <v>2694</v>
      </c>
      <c r="R1031" s="3">
        <v>4041</v>
      </c>
      <c r="S1031" s="3">
        <v>5388</v>
      </c>
      <c r="T1031" s="3">
        <v>6735</v>
      </c>
      <c r="U1031" s="3">
        <v>8082</v>
      </c>
      <c r="V1031" t="s">
        <v>30</v>
      </c>
      <c r="W1031" t="s">
        <v>866</v>
      </c>
      <c r="X1031" t="s">
        <v>39</v>
      </c>
      <c r="Y1031" t="s">
        <v>39</v>
      </c>
      <c r="Z1031" t="s">
        <v>0</v>
      </c>
      <c r="AA1031">
        <v>1347</v>
      </c>
      <c r="AB1031" t="s">
        <v>6717</v>
      </c>
      <c r="AC1031" s="4">
        <v>1710690</v>
      </c>
      <c r="AD1031" s="5" t="s">
        <v>6678</v>
      </c>
      <c r="AE1031" s="6">
        <v>0</v>
      </c>
    </row>
    <row r="1032" spans="1:31" x14ac:dyDescent="0.25">
      <c r="A1032">
        <v>145813</v>
      </c>
      <c r="B1032" t="s">
        <v>59</v>
      </c>
      <c r="D1032">
        <v>1</v>
      </c>
      <c r="E1032" t="s">
        <v>2931</v>
      </c>
      <c r="F1032" t="s">
        <v>2930</v>
      </c>
      <c r="G1032" t="s">
        <v>2929</v>
      </c>
      <c r="H1032" t="s">
        <v>2928</v>
      </c>
      <c r="I1032" t="s">
        <v>2927</v>
      </c>
      <c r="J1032">
        <v>18155</v>
      </c>
      <c r="K1032" t="s">
        <v>7</v>
      </c>
      <c r="L1032" t="s">
        <v>6</v>
      </c>
      <c r="M1032" t="s">
        <v>5</v>
      </c>
      <c r="N1032" t="s">
        <v>2926</v>
      </c>
      <c r="O1032" t="s">
        <v>0</v>
      </c>
      <c r="P1032" s="3">
        <v>1356.27</v>
      </c>
      <c r="Q1032" s="3">
        <v>2712.54</v>
      </c>
      <c r="R1032" s="3">
        <v>4317.8100000000004</v>
      </c>
      <c r="S1032" s="3">
        <v>5674.08</v>
      </c>
      <c r="T1032" s="3">
        <v>7030.35</v>
      </c>
      <c r="U1032" s="3">
        <v>8386.6200000000008</v>
      </c>
      <c r="V1032" t="s">
        <v>46</v>
      </c>
      <c r="W1032" t="s">
        <v>2</v>
      </c>
      <c r="X1032" t="s">
        <v>1</v>
      </c>
      <c r="Y1032" t="s">
        <v>1</v>
      </c>
      <c r="Z1032" t="s">
        <v>0</v>
      </c>
      <c r="AA1032">
        <v>1356.2700000000004</v>
      </c>
      <c r="AB1032" t="s">
        <v>6717</v>
      </c>
      <c r="AC1032" s="4">
        <v>24623081.850000009</v>
      </c>
      <c r="AD1032" s="5" t="s">
        <v>6678</v>
      </c>
      <c r="AE1032" s="6">
        <v>62.249999999999091</v>
      </c>
    </row>
    <row r="1033" spans="1:31" x14ac:dyDescent="0.25">
      <c r="A1033">
        <v>459994</v>
      </c>
      <c r="B1033" t="s">
        <v>107</v>
      </c>
      <c r="C1033" t="s">
        <v>106</v>
      </c>
      <c r="D1033">
        <v>3</v>
      </c>
      <c r="E1033" t="s">
        <v>105</v>
      </c>
      <c r="F1033" t="s">
        <v>104</v>
      </c>
      <c r="G1033" t="s">
        <v>103</v>
      </c>
      <c r="J1033">
        <v>2766</v>
      </c>
      <c r="K1033" t="s">
        <v>88</v>
      </c>
      <c r="L1033" t="s">
        <v>20</v>
      </c>
      <c r="M1033" t="s">
        <v>5</v>
      </c>
      <c r="N1033" t="s">
        <v>102</v>
      </c>
      <c r="O1033" t="s">
        <v>0</v>
      </c>
      <c r="P1033" s="3">
        <v>1420</v>
      </c>
      <c r="Q1033" s="3">
        <v>2840</v>
      </c>
      <c r="R1033" s="3">
        <v>2840</v>
      </c>
      <c r="S1033" s="3">
        <v>4260</v>
      </c>
      <c r="T1033" s="3">
        <v>5640</v>
      </c>
      <c r="U1033" s="3">
        <v>5640</v>
      </c>
      <c r="V1033" t="s">
        <v>101</v>
      </c>
      <c r="W1033" t="s">
        <v>29</v>
      </c>
      <c r="X1033" t="s">
        <v>1</v>
      </c>
      <c r="Y1033" t="s">
        <v>1</v>
      </c>
      <c r="Z1033" t="s">
        <v>100</v>
      </c>
      <c r="AA1033">
        <v>1839.9999995399999</v>
      </c>
      <c r="AB1033" t="s">
        <v>6717</v>
      </c>
      <c r="AC1033" s="4">
        <v>5089439.9987276392</v>
      </c>
      <c r="AD1033" s="5" t="s">
        <v>6678</v>
      </c>
      <c r="AE1033" s="6">
        <v>0</v>
      </c>
    </row>
    <row r="1034" spans="1:31" x14ac:dyDescent="0.25">
      <c r="A1034">
        <v>171100</v>
      </c>
      <c r="B1034" t="s">
        <v>207</v>
      </c>
      <c r="D1034">
        <v>1</v>
      </c>
      <c r="E1034" t="s">
        <v>6546</v>
      </c>
      <c r="F1034" t="s">
        <v>6547</v>
      </c>
      <c r="G1034" t="s">
        <v>6548</v>
      </c>
      <c r="H1034" t="s">
        <v>6549</v>
      </c>
      <c r="I1034" t="s">
        <v>6550</v>
      </c>
      <c r="J1034">
        <v>38786</v>
      </c>
      <c r="K1034" t="s">
        <v>7</v>
      </c>
      <c r="L1034" t="s">
        <v>6</v>
      </c>
      <c r="M1034" t="s">
        <v>5</v>
      </c>
      <c r="N1034" t="s">
        <v>6551</v>
      </c>
      <c r="O1034" t="s">
        <v>0</v>
      </c>
      <c r="P1034" s="3">
        <v>1406.25</v>
      </c>
      <c r="Q1034" s="3">
        <v>2812.5</v>
      </c>
      <c r="R1034" s="3">
        <v>4218.75</v>
      </c>
      <c r="S1034" s="3">
        <v>5625</v>
      </c>
      <c r="T1034" s="3">
        <v>7031.25</v>
      </c>
      <c r="U1034" s="3">
        <v>8437.5</v>
      </c>
      <c r="V1034" t="s">
        <v>6552</v>
      </c>
      <c r="W1034" t="s">
        <v>866</v>
      </c>
      <c r="X1034" t="s">
        <v>39</v>
      </c>
      <c r="Y1034" t="s">
        <v>39</v>
      </c>
      <c r="Z1034" t="s">
        <v>0</v>
      </c>
      <c r="AA1034">
        <v>1406.25</v>
      </c>
      <c r="AB1034" t="s">
        <v>6717</v>
      </c>
      <c r="AC1034" s="4">
        <v>54542812.5</v>
      </c>
      <c r="AD1034" s="5" t="s">
        <v>6678</v>
      </c>
      <c r="AE1034" s="6">
        <v>0</v>
      </c>
    </row>
    <row r="1035" spans="1:31" x14ac:dyDescent="0.25">
      <c r="A1035">
        <v>451662</v>
      </c>
      <c r="B1035" t="s">
        <v>54</v>
      </c>
      <c r="C1035" t="s">
        <v>124</v>
      </c>
      <c r="D1035">
        <v>3</v>
      </c>
      <c r="E1035" t="s">
        <v>4339</v>
      </c>
      <c r="F1035" t="s">
        <v>1293</v>
      </c>
      <c r="G1035" t="s">
        <v>4340</v>
      </c>
      <c r="H1035" t="s">
        <v>4341</v>
      </c>
      <c r="I1035" t="s">
        <v>4342</v>
      </c>
      <c r="J1035">
        <v>9383</v>
      </c>
      <c r="K1035" t="s">
        <v>21</v>
      </c>
      <c r="L1035" t="s">
        <v>20</v>
      </c>
      <c r="M1035" t="s">
        <v>19</v>
      </c>
      <c r="N1035" t="s">
        <v>4344</v>
      </c>
      <c r="O1035" t="s">
        <v>0</v>
      </c>
      <c r="P1035" s="3">
        <v>1410</v>
      </c>
      <c r="Q1035" s="3">
        <v>2820</v>
      </c>
      <c r="R1035" s="3">
        <v>4230</v>
      </c>
      <c r="S1035" s="3">
        <v>5640</v>
      </c>
      <c r="T1035" s="3">
        <v>7050</v>
      </c>
      <c r="U1035" s="3">
        <v>8460</v>
      </c>
      <c r="V1035" t="s">
        <v>46</v>
      </c>
      <c r="W1035" t="s">
        <v>866</v>
      </c>
      <c r="X1035" t="s">
        <v>1</v>
      </c>
      <c r="Y1035" t="s">
        <v>1</v>
      </c>
      <c r="Z1035" t="s">
        <v>4343</v>
      </c>
      <c r="AA1035">
        <v>1410</v>
      </c>
      <c r="AB1035" t="s">
        <v>6717</v>
      </c>
      <c r="AC1035" s="4">
        <v>13230030</v>
      </c>
      <c r="AD1035" s="5" t="s">
        <v>6678</v>
      </c>
      <c r="AE1035" s="6">
        <v>0</v>
      </c>
    </row>
    <row r="1036" spans="1:31" x14ac:dyDescent="0.25">
      <c r="A1036">
        <v>450377</v>
      </c>
      <c r="B1036" t="s">
        <v>139</v>
      </c>
      <c r="C1036" t="s">
        <v>106</v>
      </c>
      <c r="D1036">
        <v>3</v>
      </c>
      <c r="E1036" t="s">
        <v>4323</v>
      </c>
      <c r="F1036" t="s">
        <v>3977</v>
      </c>
      <c r="G1036" t="s">
        <v>4324</v>
      </c>
      <c r="J1036">
        <v>422</v>
      </c>
      <c r="K1036" t="s">
        <v>88</v>
      </c>
      <c r="L1036" t="s">
        <v>20</v>
      </c>
      <c r="M1036" t="s">
        <v>5</v>
      </c>
      <c r="N1036" t="s">
        <v>102</v>
      </c>
      <c r="O1036" t="s">
        <v>0</v>
      </c>
      <c r="P1036" s="3">
        <v>1420</v>
      </c>
      <c r="Q1036" s="3">
        <v>2840</v>
      </c>
      <c r="R1036" s="3">
        <v>2840</v>
      </c>
      <c r="S1036" s="3">
        <v>4260</v>
      </c>
      <c r="T1036" s="3">
        <v>5680</v>
      </c>
      <c r="U1036" s="3">
        <v>5680</v>
      </c>
      <c r="V1036" t="s">
        <v>46</v>
      </c>
      <c r="W1036" t="s">
        <v>866</v>
      </c>
      <c r="X1036" t="s">
        <v>1</v>
      </c>
      <c r="Y1036" t="s">
        <v>1</v>
      </c>
      <c r="Z1036" t="s">
        <v>4325</v>
      </c>
      <c r="AA1036">
        <v>1893.3333328599999</v>
      </c>
      <c r="AB1036" t="s">
        <v>6717</v>
      </c>
      <c r="AC1036" s="4">
        <v>798986.66646691994</v>
      </c>
      <c r="AD1036" s="5" t="s">
        <v>6678</v>
      </c>
      <c r="AE1036" s="6">
        <v>0</v>
      </c>
    </row>
    <row r="1037" spans="1:31" x14ac:dyDescent="0.25">
      <c r="A1037">
        <v>130943</v>
      </c>
      <c r="B1037" t="s">
        <v>4133</v>
      </c>
      <c r="D1037">
        <v>1</v>
      </c>
      <c r="E1037" t="s">
        <v>5268</v>
      </c>
      <c r="F1037" t="s">
        <v>1490</v>
      </c>
      <c r="G1037" t="s">
        <v>5269</v>
      </c>
      <c r="H1037" t="s">
        <v>5270</v>
      </c>
      <c r="I1037" t="s">
        <v>5271</v>
      </c>
      <c r="J1037">
        <v>18951</v>
      </c>
      <c r="K1037" t="s">
        <v>352</v>
      </c>
      <c r="L1037" t="s">
        <v>6</v>
      </c>
      <c r="M1037" t="s">
        <v>5</v>
      </c>
      <c r="N1037" t="s">
        <v>5272</v>
      </c>
      <c r="O1037" t="s">
        <v>0</v>
      </c>
      <c r="P1037" s="3">
        <v>1523</v>
      </c>
      <c r="Q1037" s="3">
        <v>2966</v>
      </c>
      <c r="R1037" s="3">
        <v>4409</v>
      </c>
      <c r="S1037" s="3">
        <v>5852</v>
      </c>
      <c r="T1037" s="3">
        <v>7295</v>
      </c>
      <c r="U1037" s="3">
        <v>8738</v>
      </c>
      <c r="V1037" t="s">
        <v>46</v>
      </c>
      <c r="W1037" t="s">
        <v>866</v>
      </c>
      <c r="X1037" t="s">
        <v>1</v>
      </c>
      <c r="Y1037" t="s">
        <v>1</v>
      </c>
      <c r="Z1037" t="s">
        <v>5273</v>
      </c>
      <c r="AA1037">
        <v>1443</v>
      </c>
      <c r="AB1037" t="s">
        <v>6717</v>
      </c>
      <c r="AC1037" s="4">
        <v>27346293</v>
      </c>
      <c r="AD1037" s="5" t="s">
        <v>6678</v>
      </c>
      <c r="AE1037" s="6">
        <v>20</v>
      </c>
    </row>
    <row r="1038" spans="1:31" x14ac:dyDescent="0.25">
      <c r="A1038">
        <v>236939</v>
      </c>
      <c r="B1038" t="s">
        <v>444</v>
      </c>
      <c r="D1038">
        <v>1</v>
      </c>
      <c r="E1038" t="s">
        <v>457</v>
      </c>
      <c r="F1038" t="s">
        <v>456</v>
      </c>
      <c r="G1038" t="s">
        <v>455</v>
      </c>
      <c r="H1038" t="s">
        <v>454</v>
      </c>
      <c r="I1038" t="s">
        <v>453</v>
      </c>
      <c r="J1038">
        <v>23867</v>
      </c>
      <c r="K1038" t="s">
        <v>7</v>
      </c>
      <c r="L1038" t="s">
        <v>6</v>
      </c>
      <c r="M1038" t="s">
        <v>5</v>
      </c>
      <c r="N1038" t="s">
        <v>452</v>
      </c>
      <c r="O1038" t="s">
        <v>0</v>
      </c>
      <c r="P1038" s="3">
        <v>2016</v>
      </c>
      <c r="Q1038" s="3">
        <v>3507</v>
      </c>
      <c r="R1038" s="3">
        <v>4998</v>
      </c>
      <c r="S1038" s="3">
        <v>6489</v>
      </c>
      <c r="T1038" s="3">
        <v>7980</v>
      </c>
      <c r="U1038" s="3">
        <v>9471</v>
      </c>
      <c r="V1038" t="s">
        <v>30</v>
      </c>
      <c r="W1038" t="s">
        <v>2</v>
      </c>
      <c r="X1038" t="s">
        <v>39</v>
      </c>
      <c r="Y1038" t="s">
        <v>39</v>
      </c>
      <c r="Z1038" t="s">
        <v>0</v>
      </c>
      <c r="AA1038">
        <v>1491</v>
      </c>
      <c r="AB1038" t="s">
        <v>6717</v>
      </c>
      <c r="AC1038" s="4">
        <v>35585697</v>
      </c>
      <c r="AD1038" s="5" t="s">
        <v>6678</v>
      </c>
      <c r="AE1038" s="6">
        <v>131.25</v>
      </c>
    </row>
    <row r="1039" spans="1:31" x14ac:dyDescent="0.25">
      <c r="A1039">
        <v>196680</v>
      </c>
      <c r="B1039" t="s">
        <v>1631</v>
      </c>
      <c r="D1039">
        <v>2</v>
      </c>
      <c r="E1039" t="s">
        <v>5225</v>
      </c>
      <c r="F1039" t="s">
        <v>1341</v>
      </c>
      <c r="G1039" t="s">
        <v>5226</v>
      </c>
      <c r="H1039" t="s">
        <v>5227</v>
      </c>
      <c r="I1039" t="s">
        <v>5228</v>
      </c>
      <c r="J1039">
        <v>38426</v>
      </c>
      <c r="K1039" t="s">
        <v>21</v>
      </c>
      <c r="L1039" t="s">
        <v>20</v>
      </c>
      <c r="M1039" t="s">
        <v>19</v>
      </c>
      <c r="N1039" t="s">
        <v>5229</v>
      </c>
      <c r="O1039" t="s">
        <v>0</v>
      </c>
      <c r="P1039" s="3">
        <v>1530</v>
      </c>
      <c r="Q1039" s="3">
        <v>3060</v>
      </c>
      <c r="R1039" s="3">
        <v>4590</v>
      </c>
      <c r="S1039" s="3">
        <v>6120</v>
      </c>
      <c r="T1039" s="3">
        <v>7650</v>
      </c>
      <c r="U1039" s="3">
        <v>9180</v>
      </c>
      <c r="V1039" t="s">
        <v>46</v>
      </c>
      <c r="W1039" t="s">
        <v>866</v>
      </c>
      <c r="X1039" t="s">
        <v>1</v>
      </c>
      <c r="Y1039" t="s">
        <v>1</v>
      </c>
      <c r="Z1039" t="s">
        <v>5230</v>
      </c>
      <c r="AA1039">
        <v>1530</v>
      </c>
      <c r="AB1039" t="s">
        <v>6717</v>
      </c>
      <c r="AC1039" s="4">
        <v>58791780</v>
      </c>
      <c r="AD1039" s="5" t="s">
        <v>6678</v>
      </c>
      <c r="AE1039" s="6">
        <v>0</v>
      </c>
    </row>
    <row r="1040" spans="1:31" x14ac:dyDescent="0.25">
      <c r="A1040">
        <v>366252</v>
      </c>
      <c r="B1040" t="s">
        <v>54</v>
      </c>
      <c r="D1040">
        <v>1</v>
      </c>
      <c r="E1040" t="s">
        <v>257</v>
      </c>
      <c r="F1040" t="s">
        <v>256</v>
      </c>
      <c r="G1040" t="s">
        <v>255</v>
      </c>
      <c r="H1040" t="s">
        <v>254</v>
      </c>
      <c r="I1040" t="s">
        <v>254</v>
      </c>
      <c r="J1040">
        <v>5623</v>
      </c>
      <c r="K1040" t="s">
        <v>7</v>
      </c>
      <c r="L1040" t="s">
        <v>6</v>
      </c>
      <c r="M1040" t="s">
        <v>5</v>
      </c>
      <c r="N1040" t="s">
        <v>253</v>
      </c>
      <c r="O1040" t="s">
        <v>0</v>
      </c>
      <c r="P1040" s="3">
        <v>1608</v>
      </c>
      <c r="Q1040" s="3">
        <v>3216</v>
      </c>
      <c r="R1040" s="3">
        <v>4824</v>
      </c>
      <c r="S1040" s="3">
        <v>6432</v>
      </c>
      <c r="T1040" s="3">
        <v>8040</v>
      </c>
      <c r="U1040" s="3">
        <v>9648</v>
      </c>
      <c r="V1040" t="s">
        <v>30</v>
      </c>
      <c r="W1040" t="s">
        <v>2</v>
      </c>
      <c r="X1040" t="s">
        <v>39</v>
      </c>
      <c r="Y1040" t="s">
        <v>39</v>
      </c>
      <c r="Z1040" t="s">
        <v>0</v>
      </c>
      <c r="AA1040">
        <v>1608</v>
      </c>
      <c r="AB1040" t="s">
        <v>6717</v>
      </c>
      <c r="AC1040" s="4">
        <v>9041784</v>
      </c>
      <c r="AD1040" s="5" t="s">
        <v>6678</v>
      </c>
      <c r="AE1040" s="6">
        <v>0</v>
      </c>
    </row>
    <row r="1041" spans="1:31" x14ac:dyDescent="0.25">
      <c r="A1041">
        <v>165194</v>
      </c>
      <c r="B1041" t="s">
        <v>2406</v>
      </c>
      <c r="C1041" t="s">
        <v>2422</v>
      </c>
      <c r="D1041">
        <v>4</v>
      </c>
      <c r="E1041" t="s">
        <v>6310</v>
      </c>
      <c r="F1041" t="s">
        <v>6311</v>
      </c>
      <c r="G1041" t="s">
        <v>6312</v>
      </c>
      <c r="H1041" t="s">
        <v>6313</v>
      </c>
      <c r="I1041" t="s">
        <v>6314</v>
      </c>
      <c r="J1041">
        <v>3818</v>
      </c>
      <c r="K1041" t="s">
        <v>7</v>
      </c>
      <c r="L1041" t="s">
        <v>6</v>
      </c>
      <c r="M1041" t="s">
        <v>5</v>
      </c>
      <c r="N1041" t="s">
        <v>6315</v>
      </c>
      <c r="O1041" t="s">
        <v>6317</v>
      </c>
      <c r="P1041" s="3">
        <v>540</v>
      </c>
      <c r="Q1041" s="3">
        <v>1080</v>
      </c>
      <c r="R1041" s="3">
        <v>1620</v>
      </c>
      <c r="S1041" s="3">
        <v>2160</v>
      </c>
      <c r="T1041" s="3">
        <v>3789</v>
      </c>
      <c r="U1041" s="3" t="s">
        <v>5179</v>
      </c>
      <c r="V1041" t="s">
        <v>46</v>
      </c>
      <c r="W1041" t="s">
        <v>866</v>
      </c>
      <c r="X1041" t="s">
        <v>1</v>
      </c>
      <c r="Y1041" t="s">
        <v>1</v>
      </c>
      <c r="Z1041" t="s">
        <v>6316</v>
      </c>
      <c r="AA1041">
        <v>1629</v>
      </c>
      <c r="AB1041" t="s">
        <v>6717</v>
      </c>
      <c r="AC1041" s="4">
        <v>6219522</v>
      </c>
      <c r="AD1041" s="5" t="s">
        <v>6678</v>
      </c>
      <c r="AE1041" s="6">
        <v>0</v>
      </c>
    </row>
    <row r="1042" spans="1:31" x14ac:dyDescent="0.25">
      <c r="A1042">
        <v>456348</v>
      </c>
      <c r="B1042" t="s">
        <v>38</v>
      </c>
      <c r="C1042" t="s">
        <v>124</v>
      </c>
      <c r="D1042">
        <v>3</v>
      </c>
      <c r="E1042" t="s">
        <v>123</v>
      </c>
      <c r="F1042" t="s">
        <v>122</v>
      </c>
      <c r="G1042" t="s">
        <v>121</v>
      </c>
      <c r="H1042" t="s">
        <v>120</v>
      </c>
      <c r="I1042" t="s">
        <v>119</v>
      </c>
      <c r="J1042">
        <v>8359</v>
      </c>
      <c r="K1042" t="s">
        <v>21</v>
      </c>
      <c r="L1042" t="s">
        <v>20</v>
      </c>
      <c r="M1042" t="s">
        <v>19</v>
      </c>
      <c r="N1042" t="s">
        <v>118</v>
      </c>
      <c r="O1042" t="s">
        <v>0</v>
      </c>
      <c r="P1042" s="3">
        <v>1710</v>
      </c>
      <c r="Q1042" s="3">
        <v>3420</v>
      </c>
      <c r="R1042" s="3">
        <v>5130</v>
      </c>
      <c r="S1042" s="3">
        <v>6840</v>
      </c>
      <c r="T1042" s="3">
        <v>8550</v>
      </c>
      <c r="U1042" s="3">
        <v>10260</v>
      </c>
      <c r="V1042" t="s">
        <v>117</v>
      </c>
      <c r="W1042" t="s">
        <v>2</v>
      </c>
      <c r="X1042" t="s">
        <v>1</v>
      </c>
      <c r="Y1042" t="s">
        <v>1</v>
      </c>
      <c r="Z1042" t="s">
        <v>0</v>
      </c>
      <c r="AA1042">
        <v>1710</v>
      </c>
      <c r="AB1042" t="s">
        <v>6717</v>
      </c>
      <c r="AC1042" s="4">
        <v>14293890</v>
      </c>
      <c r="AD1042" s="5" t="s">
        <v>6678</v>
      </c>
      <c r="AE1042" s="6">
        <v>0</v>
      </c>
    </row>
    <row r="1043" spans="1:31" x14ac:dyDescent="0.25">
      <c r="A1043">
        <v>127060</v>
      </c>
      <c r="B1043" t="s">
        <v>86</v>
      </c>
      <c r="D1043">
        <v>2</v>
      </c>
      <c r="E1043" t="s">
        <v>5102</v>
      </c>
      <c r="F1043" t="s">
        <v>3361</v>
      </c>
      <c r="G1043" t="s">
        <v>5103</v>
      </c>
      <c r="H1043" t="s">
        <v>5104</v>
      </c>
      <c r="I1043" t="s">
        <v>5105</v>
      </c>
      <c r="J1043">
        <v>5643</v>
      </c>
      <c r="K1043" t="s">
        <v>88</v>
      </c>
      <c r="L1043" t="s">
        <v>20</v>
      </c>
      <c r="M1043" t="s">
        <v>5</v>
      </c>
      <c r="N1043" t="s">
        <v>5108</v>
      </c>
      <c r="O1043" t="s">
        <v>5106</v>
      </c>
      <c r="P1043" s="3">
        <v>1782</v>
      </c>
      <c r="Q1043" s="3">
        <v>3662</v>
      </c>
      <c r="R1043" s="3">
        <v>5444</v>
      </c>
      <c r="S1043" s="3">
        <v>7408</v>
      </c>
      <c r="T1043" s="3">
        <v>9190</v>
      </c>
      <c r="U1043" s="3">
        <v>10.972</v>
      </c>
      <c r="V1043" t="s">
        <v>5107</v>
      </c>
      <c r="W1043" t="s">
        <v>866</v>
      </c>
      <c r="X1043" t="s">
        <v>1</v>
      </c>
      <c r="Y1043" t="s">
        <v>1</v>
      </c>
      <c r="Z1043" t="s">
        <v>0</v>
      </c>
      <c r="AA1043">
        <v>2375.9999994059999</v>
      </c>
      <c r="AB1043" t="s">
        <v>6717</v>
      </c>
      <c r="AC1043" s="4">
        <v>13407767.996648058</v>
      </c>
      <c r="AD1043" s="5" t="s">
        <v>6681</v>
      </c>
      <c r="AE1043" s="6">
        <v>70</v>
      </c>
    </row>
    <row r="1044" spans="1:31" x14ac:dyDescent="0.25">
      <c r="A1044">
        <v>482431</v>
      </c>
      <c r="B1044" t="s">
        <v>27</v>
      </c>
      <c r="C1044" t="s">
        <v>53</v>
      </c>
      <c r="D1044">
        <v>3</v>
      </c>
      <c r="E1044" t="s">
        <v>62</v>
      </c>
      <c r="F1044" t="s">
        <v>61</v>
      </c>
      <c r="G1044" t="s">
        <v>50</v>
      </c>
      <c r="H1044" t="s">
        <v>49</v>
      </c>
      <c r="I1044" t="s">
        <v>48</v>
      </c>
      <c r="J1044">
        <v>6467</v>
      </c>
      <c r="K1044" t="s">
        <v>7</v>
      </c>
      <c r="L1044" t="s">
        <v>20</v>
      </c>
      <c r="M1044" t="s">
        <v>5</v>
      </c>
      <c r="N1044" t="s">
        <v>56</v>
      </c>
      <c r="O1044" t="s">
        <v>0</v>
      </c>
      <c r="P1044" s="3">
        <v>1827</v>
      </c>
      <c r="Q1044" s="3">
        <v>3654</v>
      </c>
      <c r="R1044" s="3">
        <v>5481</v>
      </c>
      <c r="S1044" s="3">
        <v>7308</v>
      </c>
      <c r="T1044" s="3">
        <v>9135</v>
      </c>
      <c r="U1044" s="3">
        <v>10962</v>
      </c>
      <c r="V1044" t="s">
        <v>60</v>
      </c>
      <c r="W1044" t="s">
        <v>2</v>
      </c>
      <c r="X1044" t="s">
        <v>1</v>
      </c>
      <c r="Y1044" t="s">
        <v>1</v>
      </c>
      <c r="Z1044" t="s">
        <v>0</v>
      </c>
      <c r="AA1044">
        <v>1827</v>
      </c>
      <c r="AB1044" t="s">
        <v>6717</v>
      </c>
      <c r="AC1044" s="4">
        <v>11815209</v>
      </c>
      <c r="AD1044" s="5" t="s">
        <v>6678</v>
      </c>
      <c r="AE1044" s="6">
        <v>0</v>
      </c>
    </row>
    <row r="1045" spans="1:31" x14ac:dyDescent="0.25">
      <c r="A1045">
        <v>482477</v>
      </c>
      <c r="B1045" t="s">
        <v>59</v>
      </c>
      <c r="C1045" t="s">
        <v>53</v>
      </c>
      <c r="D1045">
        <v>3</v>
      </c>
      <c r="E1045" t="s">
        <v>58</v>
      </c>
      <c r="F1045" t="s">
        <v>57</v>
      </c>
      <c r="G1045" t="s">
        <v>50</v>
      </c>
      <c r="H1045" t="s">
        <v>49</v>
      </c>
      <c r="I1045" t="s">
        <v>48</v>
      </c>
      <c r="J1045">
        <v>18264</v>
      </c>
      <c r="K1045" t="s">
        <v>7</v>
      </c>
      <c r="L1045" t="s">
        <v>20</v>
      </c>
      <c r="M1045" t="s">
        <v>5</v>
      </c>
      <c r="N1045" t="s">
        <v>56</v>
      </c>
      <c r="O1045" t="s">
        <v>0</v>
      </c>
      <c r="P1045" s="3">
        <v>1827</v>
      </c>
      <c r="Q1045" s="3">
        <v>3654</v>
      </c>
      <c r="R1045" s="3">
        <v>5481</v>
      </c>
      <c r="S1045" s="3">
        <v>7308</v>
      </c>
      <c r="T1045" s="3">
        <v>9135</v>
      </c>
      <c r="U1045" s="3">
        <v>10962</v>
      </c>
      <c r="V1045" t="s">
        <v>55</v>
      </c>
      <c r="W1045" t="s">
        <v>2</v>
      </c>
      <c r="X1045" t="s">
        <v>1</v>
      </c>
      <c r="Y1045" t="s">
        <v>1</v>
      </c>
      <c r="Z1045" t="s">
        <v>0</v>
      </c>
      <c r="AA1045">
        <v>1827</v>
      </c>
      <c r="AB1045" t="s">
        <v>6717</v>
      </c>
      <c r="AC1045" s="4">
        <v>33368328</v>
      </c>
      <c r="AD1045" s="5" t="s">
        <v>6678</v>
      </c>
      <c r="AE1045" s="6">
        <v>0</v>
      </c>
    </row>
    <row r="1046" spans="1:31" x14ac:dyDescent="0.25">
      <c r="A1046">
        <v>482608</v>
      </c>
      <c r="B1046" t="s">
        <v>54</v>
      </c>
      <c r="C1046" t="s">
        <v>53</v>
      </c>
      <c r="D1046">
        <v>3</v>
      </c>
      <c r="E1046" t="s">
        <v>52</v>
      </c>
      <c r="F1046" t="s">
        <v>51</v>
      </c>
      <c r="G1046" t="s">
        <v>50</v>
      </c>
      <c r="H1046" t="s">
        <v>49</v>
      </c>
      <c r="I1046" t="s">
        <v>48</v>
      </c>
      <c r="J1046">
        <v>904</v>
      </c>
      <c r="K1046" t="s">
        <v>7</v>
      </c>
      <c r="L1046" t="s">
        <v>20</v>
      </c>
      <c r="M1046" t="s">
        <v>5</v>
      </c>
      <c r="N1046" t="s">
        <v>47</v>
      </c>
      <c r="O1046" t="s">
        <v>0</v>
      </c>
      <c r="P1046" s="3">
        <v>1967</v>
      </c>
      <c r="Q1046" s="3">
        <v>3794</v>
      </c>
      <c r="R1046" s="3">
        <v>5621</v>
      </c>
      <c r="S1046" s="3">
        <v>7448</v>
      </c>
      <c r="T1046" s="3">
        <v>9275</v>
      </c>
      <c r="U1046" s="3">
        <v>11102</v>
      </c>
      <c r="V1046" t="s">
        <v>46</v>
      </c>
      <c r="W1046" t="s">
        <v>2</v>
      </c>
      <c r="X1046" t="s">
        <v>1</v>
      </c>
      <c r="Y1046" t="s">
        <v>1</v>
      </c>
      <c r="Z1046" t="s">
        <v>0</v>
      </c>
      <c r="AA1046">
        <v>1827</v>
      </c>
      <c r="AB1046" t="s">
        <v>6717</v>
      </c>
      <c r="AC1046" s="4">
        <v>1651608</v>
      </c>
      <c r="AD1046" s="5" t="s">
        <v>6678</v>
      </c>
      <c r="AE1046" s="6">
        <v>35</v>
      </c>
    </row>
    <row r="1047" spans="1:31" x14ac:dyDescent="0.25">
      <c r="A1047">
        <v>482459</v>
      </c>
      <c r="B1047" t="s">
        <v>228</v>
      </c>
      <c r="C1047" t="s">
        <v>53</v>
      </c>
      <c r="D1047">
        <v>3</v>
      </c>
      <c r="E1047" t="s">
        <v>4478</v>
      </c>
      <c r="F1047" t="s">
        <v>4479</v>
      </c>
      <c r="G1047" t="s">
        <v>50</v>
      </c>
      <c r="H1047" t="s">
        <v>49</v>
      </c>
      <c r="I1047" t="s">
        <v>48</v>
      </c>
      <c r="J1047">
        <v>1968</v>
      </c>
      <c r="K1047" t="s">
        <v>7</v>
      </c>
      <c r="L1047" t="s">
        <v>20</v>
      </c>
      <c r="M1047" t="s">
        <v>5</v>
      </c>
      <c r="N1047" t="s">
        <v>4480</v>
      </c>
      <c r="O1047" t="s">
        <v>0</v>
      </c>
      <c r="P1047" s="3">
        <v>2947</v>
      </c>
      <c r="Q1047" s="3">
        <v>4774</v>
      </c>
      <c r="R1047" s="3">
        <v>6601</v>
      </c>
      <c r="S1047" s="3">
        <v>8428</v>
      </c>
      <c r="T1047" s="3">
        <v>10255</v>
      </c>
      <c r="U1047" s="3">
        <v>12082</v>
      </c>
      <c r="V1047" t="s">
        <v>46</v>
      </c>
      <c r="W1047" t="s">
        <v>866</v>
      </c>
      <c r="X1047" t="s">
        <v>1</v>
      </c>
      <c r="Y1047" t="s">
        <v>1</v>
      </c>
      <c r="Z1047" t="s">
        <v>0</v>
      </c>
      <c r="AA1047">
        <v>1827</v>
      </c>
      <c r="AB1047" t="s">
        <v>6717</v>
      </c>
      <c r="AC1047" s="4">
        <v>3595536</v>
      </c>
      <c r="AD1047" s="5" t="s">
        <v>6678</v>
      </c>
      <c r="AE1047" s="6">
        <v>280</v>
      </c>
    </row>
    <row r="1048" spans="1:31" x14ac:dyDescent="0.25">
      <c r="A1048">
        <v>482653</v>
      </c>
      <c r="B1048" t="s">
        <v>546</v>
      </c>
      <c r="C1048" t="s">
        <v>53</v>
      </c>
      <c r="D1048">
        <v>3</v>
      </c>
      <c r="E1048" t="s">
        <v>4492</v>
      </c>
      <c r="F1048" t="s">
        <v>4493</v>
      </c>
      <c r="G1048" t="s">
        <v>50</v>
      </c>
      <c r="H1048" t="s">
        <v>49</v>
      </c>
      <c r="I1048" t="s">
        <v>48</v>
      </c>
      <c r="J1048">
        <v>695</v>
      </c>
      <c r="K1048" t="s">
        <v>7</v>
      </c>
      <c r="L1048" t="s">
        <v>20</v>
      </c>
      <c r="M1048" t="s">
        <v>5</v>
      </c>
      <c r="N1048" t="s">
        <v>47</v>
      </c>
      <c r="O1048" t="s">
        <v>0</v>
      </c>
      <c r="P1048" s="3">
        <v>1967</v>
      </c>
      <c r="Q1048" s="3">
        <v>3794</v>
      </c>
      <c r="R1048" s="3">
        <v>5621</v>
      </c>
      <c r="S1048" s="3">
        <v>7448</v>
      </c>
      <c r="T1048" s="3">
        <v>9275</v>
      </c>
      <c r="U1048" s="3">
        <v>11102</v>
      </c>
      <c r="V1048" t="s">
        <v>46</v>
      </c>
      <c r="W1048" t="s">
        <v>866</v>
      </c>
      <c r="X1048" t="s">
        <v>1</v>
      </c>
      <c r="Y1048" t="s">
        <v>1</v>
      </c>
      <c r="Z1048" t="s">
        <v>4494</v>
      </c>
      <c r="AA1048">
        <v>1827</v>
      </c>
      <c r="AB1048" t="s">
        <v>6717</v>
      </c>
      <c r="AC1048" s="4">
        <v>1269765</v>
      </c>
      <c r="AD1048" s="5" t="s">
        <v>6678</v>
      </c>
      <c r="AE1048" s="6">
        <v>35</v>
      </c>
    </row>
    <row r="1049" spans="1:31" x14ac:dyDescent="0.25">
      <c r="A1049">
        <v>442569</v>
      </c>
      <c r="B1049" t="s">
        <v>2648</v>
      </c>
      <c r="D1049">
        <v>3</v>
      </c>
      <c r="E1049" t="s">
        <v>4247</v>
      </c>
      <c r="F1049" t="s">
        <v>4248</v>
      </c>
      <c r="G1049" t="s">
        <v>4249</v>
      </c>
      <c r="H1049" t="s">
        <v>4250</v>
      </c>
      <c r="I1049" t="s">
        <v>4251</v>
      </c>
      <c r="J1049">
        <v>10878</v>
      </c>
      <c r="K1049" t="s">
        <v>21</v>
      </c>
      <c r="L1049" t="s">
        <v>20</v>
      </c>
      <c r="M1049" t="s">
        <v>19</v>
      </c>
      <c r="N1049" t="s">
        <v>4252</v>
      </c>
      <c r="O1049" t="s">
        <v>0</v>
      </c>
      <c r="P1049" s="3">
        <v>1860</v>
      </c>
      <c r="Q1049" s="3">
        <v>3720</v>
      </c>
      <c r="R1049" s="3">
        <v>5580</v>
      </c>
      <c r="S1049" s="3">
        <v>7440</v>
      </c>
      <c r="T1049" s="3">
        <v>9300</v>
      </c>
      <c r="U1049" s="3">
        <v>11160</v>
      </c>
      <c r="V1049" t="s">
        <v>46</v>
      </c>
      <c r="W1049" t="s">
        <v>866</v>
      </c>
      <c r="X1049" t="s">
        <v>1</v>
      </c>
      <c r="Y1049" t="s">
        <v>1</v>
      </c>
      <c r="Z1049" t="s">
        <v>4253</v>
      </c>
      <c r="AA1049">
        <v>1860</v>
      </c>
      <c r="AB1049" t="s">
        <v>6717</v>
      </c>
      <c r="AC1049" s="4">
        <v>20233080</v>
      </c>
      <c r="AD1049" s="5" t="s">
        <v>6678</v>
      </c>
      <c r="AE1049" s="6">
        <v>0</v>
      </c>
    </row>
    <row r="1050" spans="1:31" x14ac:dyDescent="0.25">
      <c r="A1050">
        <v>134237</v>
      </c>
      <c r="B1050" t="s">
        <v>228</v>
      </c>
      <c r="D1050">
        <v>3</v>
      </c>
      <c r="E1050" t="s">
        <v>3212</v>
      </c>
      <c r="F1050" t="s">
        <v>3211</v>
      </c>
      <c r="G1050" t="s">
        <v>3210</v>
      </c>
      <c r="H1050" t="s">
        <v>3209</v>
      </c>
      <c r="I1050" t="s">
        <v>3208</v>
      </c>
      <c r="J1050">
        <v>17318</v>
      </c>
      <c r="K1050" t="s">
        <v>21</v>
      </c>
      <c r="L1050" t="s">
        <v>20</v>
      </c>
      <c r="M1050" t="s">
        <v>19</v>
      </c>
      <c r="N1050" t="s">
        <v>3207</v>
      </c>
      <c r="O1050" t="s">
        <v>0</v>
      </c>
      <c r="P1050" s="3">
        <v>1938</v>
      </c>
      <c r="Q1050" s="3">
        <v>3876</v>
      </c>
      <c r="R1050" s="3">
        <v>5814</v>
      </c>
      <c r="S1050" s="3">
        <v>7752</v>
      </c>
      <c r="T1050" s="3">
        <v>9690</v>
      </c>
      <c r="U1050" s="3">
        <v>11628</v>
      </c>
      <c r="V1050" t="s">
        <v>1095</v>
      </c>
      <c r="W1050" t="s">
        <v>2</v>
      </c>
      <c r="X1050" t="s">
        <v>1</v>
      </c>
      <c r="Y1050" t="s">
        <v>1</v>
      </c>
      <c r="Z1050" t="s">
        <v>3206</v>
      </c>
      <c r="AA1050">
        <v>1938</v>
      </c>
      <c r="AB1050" t="s">
        <v>6717</v>
      </c>
      <c r="AC1050" s="4">
        <v>33562284</v>
      </c>
      <c r="AD1050" s="5" t="s">
        <v>6678</v>
      </c>
      <c r="AE1050" s="6">
        <v>0</v>
      </c>
    </row>
    <row r="1051" spans="1:31" x14ac:dyDescent="0.25">
      <c r="A1051">
        <v>179867</v>
      </c>
      <c r="B1051" t="s">
        <v>2044</v>
      </c>
      <c r="D1051">
        <v>2</v>
      </c>
      <c r="E1051" t="s">
        <v>2043</v>
      </c>
      <c r="F1051" t="s">
        <v>2042</v>
      </c>
      <c r="G1051" t="s">
        <v>2041</v>
      </c>
      <c r="H1051" t="s">
        <v>2040</v>
      </c>
      <c r="I1051" t="s">
        <v>2039</v>
      </c>
      <c r="J1051">
        <v>7401</v>
      </c>
      <c r="K1051" t="s">
        <v>7</v>
      </c>
      <c r="L1051" t="s">
        <v>20</v>
      </c>
      <c r="M1051" t="s">
        <v>5</v>
      </c>
      <c r="N1051" t="s">
        <v>2038</v>
      </c>
      <c r="O1051" t="s">
        <v>0</v>
      </c>
      <c r="P1051" s="3">
        <v>1950</v>
      </c>
      <c r="Q1051" s="3">
        <v>3900</v>
      </c>
      <c r="R1051" s="3">
        <v>5850</v>
      </c>
      <c r="S1051" s="3">
        <v>7800</v>
      </c>
      <c r="T1051" s="3">
        <v>9750</v>
      </c>
      <c r="U1051" s="3">
        <v>11700</v>
      </c>
      <c r="V1051" t="s">
        <v>30</v>
      </c>
      <c r="W1051" t="s">
        <v>2</v>
      </c>
      <c r="X1051" t="s">
        <v>39</v>
      </c>
      <c r="Y1051" t="s">
        <v>39</v>
      </c>
      <c r="Z1051" t="s">
        <v>0</v>
      </c>
      <c r="AA1051">
        <v>1950</v>
      </c>
      <c r="AB1051" t="s">
        <v>6717</v>
      </c>
      <c r="AC1051" s="4">
        <v>14431950</v>
      </c>
      <c r="AD1051" s="5" t="s">
        <v>6678</v>
      </c>
      <c r="AE1051" s="6">
        <v>0</v>
      </c>
    </row>
    <row r="1052" spans="1:31" x14ac:dyDescent="0.25">
      <c r="A1052">
        <v>169479</v>
      </c>
      <c r="B1052" t="s">
        <v>207</v>
      </c>
      <c r="D1052">
        <v>2</v>
      </c>
      <c r="E1052" t="s">
        <v>2387</v>
      </c>
      <c r="F1052" t="s">
        <v>2257</v>
      </c>
      <c r="G1052" t="s">
        <v>2385</v>
      </c>
      <c r="H1052" t="s">
        <v>2386</v>
      </c>
      <c r="I1052" t="s">
        <v>2385</v>
      </c>
      <c r="J1052">
        <v>6631</v>
      </c>
      <c r="K1052" t="s">
        <v>7</v>
      </c>
      <c r="L1052" t="s">
        <v>20</v>
      </c>
      <c r="M1052" t="s">
        <v>5</v>
      </c>
      <c r="N1052" t="s">
        <v>2384</v>
      </c>
      <c r="O1052" t="s">
        <v>0</v>
      </c>
      <c r="P1052" s="3">
        <v>2337</v>
      </c>
      <c r="Q1052" s="3">
        <v>4329</v>
      </c>
      <c r="R1052" s="3">
        <v>6321</v>
      </c>
      <c r="S1052" s="3">
        <v>8313</v>
      </c>
      <c r="T1052" s="3">
        <v>10305</v>
      </c>
      <c r="U1052" s="3">
        <v>12297</v>
      </c>
      <c r="V1052" t="s">
        <v>46</v>
      </c>
      <c r="W1052" t="s">
        <v>2</v>
      </c>
      <c r="X1052" t="s">
        <v>1</v>
      </c>
      <c r="Y1052" t="s">
        <v>1</v>
      </c>
      <c r="Z1052" t="s">
        <v>2383</v>
      </c>
      <c r="AA1052">
        <v>1992</v>
      </c>
      <c r="AB1052" t="s">
        <v>6717</v>
      </c>
      <c r="AC1052" s="4">
        <v>13208952</v>
      </c>
      <c r="AD1052" s="5" t="s">
        <v>6678</v>
      </c>
      <c r="AE1052" s="6">
        <v>86.25</v>
      </c>
    </row>
    <row r="1053" spans="1:31" x14ac:dyDescent="0.25">
      <c r="A1053">
        <v>454227</v>
      </c>
      <c r="B1053" t="s">
        <v>59</v>
      </c>
      <c r="C1053" t="s">
        <v>4377</v>
      </c>
      <c r="D1053">
        <v>3</v>
      </c>
      <c r="E1053" t="s">
        <v>4378</v>
      </c>
      <c r="F1053" t="s">
        <v>4379</v>
      </c>
      <c r="G1053" t="s">
        <v>4380</v>
      </c>
      <c r="H1053" t="s">
        <v>4381</v>
      </c>
      <c r="J1053">
        <v>13279</v>
      </c>
      <c r="K1053" t="s">
        <v>7</v>
      </c>
      <c r="L1053" t="s">
        <v>20</v>
      </c>
      <c r="M1053" t="s">
        <v>5</v>
      </c>
      <c r="N1053" t="s">
        <v>4382</v>
      </c>
      <c r="O1053" t="s">
        <v>0</v>
      </c>
      <c r="P1053" s="3">
        <v>2420</v>
      </c>
      <c r="Q1053" s="3">
        <v>4445</v>
      </c>
      <c r="R1053" s="3">
        <v>6470</v>
      </c>
      <c r="S1053" s="3">
        <v>8495</v>
      </c>
      <c r="T1053" s="3">
        <v>10520</v>
      </c>
      <c r="U1053" s="3">
        <v>12545</v>
      </c>
      <c r="V1053" t="s">
        <v>46</v>
      </c>
      <c r="W1053" t="s">
        <v>866</v>
      </c>
      <c r="X1053" t="s">
        <v>1</v>
      </c>
      <c r="Y1053" t="s">
        <v>1</v>
      </c>
      <c r="Z1053" t="s">
        <v>0</v>
      </c>
      <c r="AA1053">
        <v>2025</v>
      </c>
      <c r="AB1053" t="s">
        <v>6717</v>
      </c>
      <c r="AC1053" s="4">
        <v>26889975</v>
      </c>
      <c r="AD1053" s="5" t="s">
        <v>6681</v>
      </c>
      <c r="AE1053" s="6">
        <v>98.75</v>
      </c>
    </row>
    <row r="1054" spans="1:31" x14ac:dyDescent="0.25">
      <c r="A1054">
        <v>211440</v>
      </c>
      <c r="B1054" t="s">
        <v>54</v>
      </c>
      <c r="D1054">
        <v>2</v>
      </c>
      <c r="E1054" t="s">
        <v>5669</v>
      </c>
      <c r="F1054" t="s">
        <v>1293</v>
      </c>
      <c r="G1054" t="s">
        <v>5670</v>
      </c>
      <c r="H1054" t="s">
        <v>5671</v>
      </c>
      <c r="I1054" t="s">
        <v>5672</v>
      </c>
      <c r="J1054">
        <v>5888</v>
      </c>
      <c r="K1054" t="s">
        <v>7</v>
      </c>
      <c r="L1054" t="s">
        <v>20</v>
      </c>
      <c r="M1054" t="s">
        <v>5</v>
      </c>
      <c r="N1054" t="s">
        <v>5673</v>
      </c>
      <c r="O1054" t="s">
        <v>0</v>
      </c>
      <c r="P1054" s="3">
        <v>2833</v>
      </c>
      <c r="Q1054" s="3">
        <v>4969</v>
      </c>
      <c r="R1054" s="3">
        <v>7105</v>
      </c>
      <c r="S1054" s="3">
        <v>9241</v>
      </c>
      <c r="T1054" s="3">
        <v>11377</v>
      </c>
      <c r="U1054" s="3">
        <v>13513</v>
      </c>
      <c r="V1054" t="s">
        <v>30</v>
      </c>
      <c r="W1054" t="s">
        <v>866</v>
      </c>
      <c r="X1054" t="s">
        <v>39</v>
      </c>
      <c r="Y1054" t="s">
        <v>39</v>
      </c>
      <c r="Z1054" t="s">
        <v>0</v>
      </c>
      <c r="AA1054">
        <v>2136</v>
      </c>
      <c r="AB1054" t="s">
        <v>6717</v>
      </c>
      <c r="AC1054" s="4">
        <v>12576768</v>
      </c>
      <c r="AD1054" s="5" t="s">
        <v>6681</v>
      </c>
      <c r="AE1054" s="6">
        <v>174.25</v>
      </c>
    </row>
    <row r="1055" spans="1:31" x14ac:dyDescent="0.25">
      <c r="A1055">
        <v>108232</v>
      </c>
      <c r="B1055" t="s">
        <v>27</v>
      </c>
      <c r="D1055">
        <v>3</v>
      </c>
      <c r="E1055" t="s">
        <v>3845</v>
      </c>
      <c r="F1055" t="s">
        <v>3513</v>
      </c>
      <c r="G1055" t="s">
        <v>3844</v>
      </c>
      <c r="H1055" t="s">
        <v>3843</v>
      </c>
      <c r="I1055" t="s">
        <v>3842</v>
      </c>
      <c r="J1055">
        <v>10044</v>
      </c>
      <c r="K1055" t="s">
        <v>7</v>
      </c>
      <c r="L1055" t="s">
        <v>20</v>
      </c>
      <c r="M1055" t="s">
        <v>5</v>
      </c>
      <c r="N1055" t="s">
        <v>3841</v>
      </c>
      <c r="O1055" t="s">
        <v>0</v>
      </c>
      <c r="P1055" s="3">
        <v>2505</v>
      </c>
      <c r="Q1055" s="3">
        <v>5010</v>
      </c>
      <c r="R1055" s="3">
        <v>7515</v>
      </c>
      <c r="S1055" s="3">
        <v>10020</v>
      </c>
      <c r="T1055" s="3">
        <v>12525</v>
      </c>
      <c r="U1055" s="3">
        <v>15030</v>
      </c>
      <c r="V1055" t="s">
        <v>46</v>
      </c>
      <c r="W1055" t="s">
        <v>2</v>
      </c>
      <c r="X1055" t="s">
        <v>1</v>
      </c>
      <c r="Y1055" t="s">
        <v>1</v>
      </c>
      <c r="Z1055" t="s">
        <v>0</v>
      </c>
      <c r="AA1055">
        <v>2505</v>
      </c>
      <c r="AB1055" t="s">
        <v>6717</v>
      </c>
      <c r="AC1055" s="4">
        <v>25160220</v>
      </c>
      <c r="AD1055" s="5" t="s">
        <v>6681</v>
      </c>
      <c r="AE1055" s="6">
        <v>0</v>
      </c>
    </row>
    <row r="1056" spans="1:31" x14ac:dyDescent="0.25">
      <c r="A1056">
        <v>130226</v>
      </c>
      <c r="B1056" t="s">
        <v>3290</v>
      </c>
      <c r="D1056">
        <v>2</v>
      </c>
      <c r="E1056" t="s">
        <v>5231</v>
      </c>
      <c r="F1056" t="s">
        <v>5232</v>
      </c>
      <c r="G1056" t="s">
        <v>5233</v>
      </c>
      <c r="H1056" t="s">
        <v>5234</v>
      </c>
      <c r="I1056" t="s">
        <v>5235</v>
      </c>
      <c r="J1056">
        <v>6553</v>
      </c>
      <c r="K1056" t="s">
        <v>7</v>
      </c>
      <c r="L1056" t="s">
        <v>20</v>
      </c>
      <c r="M1056" t="s">
        <v>5</v>
      </c>
      <c r="N1056" t="s">
        <v>5236</v>
      </c>
      <c r="O1056" t="s">
        <v>0</v>
      </c>
      <c r="P1056" s="3">
        <v>3250</v>
      </c>
      <c r="Q1056" s="3">
        <v>6325</v>
      </c>
      <c r="R1056" s="3">
        <v>9400</v>
      </c>
      <c r="S1056" s="3">
        <v>12545</v>
      </c>
      <c r="T1056" s="3">
        <v>15500</v>
      </c>
      <c r="U1056" s="3">
        <v>18455</v>
      </c>
      <c r="V1056" t="s">
        <v>30</v>
      </c>
      <c r="W1056" t="s">
        <v>866</v>
      </c>
      <c r="X1056" t="s">
        <v>39</v>
      </c>
      <c r="Y1056" t="s">
        <v>39</v>
      </c>
      <c r="Z1056" t="s">
        <v>5237</v>
      </c>
      <c r="AA1056">
        <v>2955</v>
      </c>
      <c r="AB1056" t="s">
        <v>6717</v>
      </c>
      <c r="AC1056" s="4">
        <v>19364115</v>
      </c>
      <c r="AD1056" s="5" t="s">
        <v>6681</v>
      </c>
      <c r="AE1056" s="6">
        <v>181.25</v>
      </c>
    </row>
    <row r="1057" spans="1:31" x14ac:dyDescent="0.25">
      <c r="A1057">
        <v>155317</v>
      </c>
      <c r="B1057" t="s">
        <v>2648</v>
      </c>
      <c r="C1057" t="s">
        <v>2647</v>
      </c>
      <c r="D1057">
        <v>1</v>
      </c>
      <c r="E1057" t="s">
        <v>2683</v>
      </c>
      <c r="F1057" t="s">
        <v>2682</v>
      </c>
      <c r="G1057" t="s">
        <v>2681</v>
      </c>
      <c r="H1057" t="s">
        <v>2680</v>
      </c>
      <c r="I1057" t="s">
        <v>2679</v>
      </c>
      <c r="J1057">
        <v>19343</v>
      </c>
      <c r="K1057" t="s">
        <v>7</v>
      </c>
      <c r="L1057" t="s">
        <v>6</v>
      </c>
      <c r="M1057" t="s">
        <v>5</v>
      </c>
      <c r="N1057" t="s">
        <v>2678</v>
      </c>
      <c r="O1057" t="s">
        <v>0</v>
      </c>
      <c r="P1057" s="3">
        <v>1185.3900000000001</v>
      </c>
      <c r="Q1057" s="3">
        <v>2370.8000000000002</v>
      </c>
      <c r="R1057" s="3">
        <v>3328.7</v>
      </c>
      <c r="S1057" s="3">
        <v>2186.6</v>
      </c>
      <c r="T1057" s="3">
        <v>5244.5</v>
      </c>
      <c r="U1057" s="3">
        <v>6202.4</v>
      </c>
      <c r="V1057" t="s">
        <v>2677</v>
      </c>
      <c r="W1057" t="s">
        <v>29</v>
      </c>
      <c r="X1057" t="s">
        <v>1</v>
      </c>
      <c r="Y1057" t="s">
        <v>1</v>
      </c>
      <c r="Z1057" t="s">
        <v>2676</v>
      </c>
      <c r="AA1057">
        <v>3057.9</v>
      </c>
      <c r="AB1057" t="s">
        <v>6717</v>
      </c>
      <c r="AC1057" s="4">
        <v>59148959.700000003</v>
      </c>
      <c r="AD1057" s="5" t="s">
        <v>6681</v>
      </c>
      <c r="AE1057" s="6">
        <v>0</v>
      </c>
    </row>
    <row r="1058" spans="1:31" x14ac:dyDescent="0.25">
      <c r="A1058">
        <v>179159</v>
      </c>
      <c r="B1058" t="s">
        <v>2044</v>
      </c>
      <c r="D1058">
        <v>2</v>
      </c>
      <c r="E1058" t="s">
        <v>4506</v>
      </c>
      <c r="F1058" t="s">
        <v>2042</v>
      </c>
      <c r="G1058" t="s">
        <v>4507</v>
      </c>
      <c r="H1058" t="s">
        <v>4508</v>
      </c>
      <c r="I1058" t="s">
        <v>4509</v>
      </c>
      <c r="J1058">
        <v>12374</v>
      </c>
      <c r="K1058" t="s">
        <v>7</v>
      </c>
      <c r="L1058" t="s">
        <v>20</v>
      </c>
      <c r="M1058" t="s">
        <v>5</v>
      </c>
      <c r="N1058" t="s">
        <v>4511</v>
      </c>
      <c r="O1058" t="s">
        <v>0</v>
      </c>
      <c r="P1058" s="3">
        <v>3403</v>
      </c>
      <c r="Q1058" s="3">
        <v>6493</v>
      </c>
      <c r="R1058" s="3">
        <v>9583</v>
      </c>
      <c r="S1058" s="3">
        <v>12673</v>
      </c>
      <c r="T1058" s="3">
        <v>15763</v>
      </c>
      <c r="U1058" s="3">
        <v>18853</v>
      </c>
      <c r="V1058" t="s">
        <v>4510</v>
      </c>
      <c r="W1058" t="s">
        <v>866</v>
      </c>
      <c r="X1058" t="s">
        <v>39</v>
      </c>
      <c r="Y1058" t="s">
        <v>39</v>
      </c>
      <c r="Z1058" t="s">
        <v>0</v>
      </c>
      <c r="AA1058">
        <v>3090</v>
      </c>
      <c r="AB1058" t="s">
        <v>6717</v>
      </c>
      <c r="AC1058" s="4">
        <v>38235660</v>
      </c>
      <c r="AD1058" s="5" t="s">
        <v>6681</v>
      </c>
      <c r="AE1058" s="6">
        <v>78.25</v>
      </c>
    </row>
    <row r="1059" spans="1:31" x14ac:dyDescent="0.25">
      <c r="A1059">
        <v>174914</v>
      </c>
      <c r="B1059" t="s">
        <v>116</v>
      </c>
      <c r="D1059">
        <v>2</v>
      </c>
      <c r="E1059" t="s">
        <v>2196</v>
      </c>
      <c r="F1059" t="s">
        <v>2195</v>
      </c>
      <c r="G1059" t="s">
        <v>2194</v>
      </c>
      <c r="H1059" t="s">
        <v>2193</v>
      </c>
      <c r="I1059" t="s">
        <v>2192</v>
      </c>
      <c r="J1059">
        <v>6148</v>
      </c>
      <c r="K1059" t="s">
        <v>352</v>
      </c>
      <c r="L1059" t="s">
        <v>20</v>
      </c>
      <c r="M1059" t="s">
        <v>5</v>
      </c>
      <c r="N1059" t="s">
        <v>2191</v>
      </c>
      <c r="O1059" t="s">
        <v>0</v>
      </c>
      <c r="P1059" s="3">
        <v>3259</v>
      </c>
      <c r="Q1059" s="3">
        <v>6373</v>
      </c>
      <c r="R1059" s="3">
        <v>9487</v>
      </c>
      <c r="S1059" s="3">
        <v>12646</v>
      </c>
      <c r="T1059" s="3">
        <v>15760</v>
      </c>
      <c r="U1059" s="3">
        <v>18874</v>
      </c>
      <c r="V1059" t="s">
        <v>46</v>
      </c>
      <c r="W1059" t="s">
        <v>2</v>
      </c>
      <c r="X1059" t="s">
        <v>1</v>
      </c>
      <c r="Y1059" t="s">
        <v>1</v>
      </c>
      <c r="Z1059" t="s">
        <v>0</v>
      </c>
      <c r="AA1059">
        <v>3114</v>
      </c>
      <c r="AB1059" t="s">
        <v>6717</v>
      </c>
      <c r="AC1059" s="4">
        <v>19144872</v>
      </c>
      <c r="AD1059" s="5" t="s">
        <v>6681</v>
      </c>
      <c r="AE1059" s="6">
        <v>47.5</v>
      </c>
    </row>
    <row r="1060" spans="1:31" x14ac:dyDescent="0.25">
      <c r="A1060">
        <v>165015</v>
      </c>
      <c r="B1060" t="s">
        <v>2406</v>
      </c>
      <c r="D1060">
        <v>2</v>
      </c>
      <c r="E1060" t="s">
        <v>6275</v>
      </c>
      <c r="F1060" t="s">
        <v>6276</v>
      </c>
      <c r="G1060" t="s">
        <v>6277</v>
      </c>
      <c r="H1060" t="s">
        <v>6278</v>
      </c>
      <c r="I1060" t="s">
        <v>6279</v>
      </c>
      <c r="J1060">
        <v>3729</v>
      </c>
      <c r="K1060" t="s">
        <v>7</v>
      </c>
      <c r="L1060" t="s">
        <v>20</v>
      </c>
      <c r="M1060" t="s">
        <v>5</v>
      </c>
      <c r="N1060" t="s">
        <v>6280</v>
      </c>
      <c r="O1060" t="s">
        <v>0</v>
      </c>
      <c r="P1060" s="3">
        <v>3477</v>
      </c>
      <c r="Q1060" s="3">
        <v>6804</v>
      </c>
      <c r="R1060" s="3">
        <v>10131</v>
      </c>
      <c r="S1060" s="3">
        <v>13458</v>
      </c>
      <c r="T1060" s="3">
        <v>16785</v>
      </c>
      <c r="U1060" s="3">
        <v>20112</v>
      </c>
      <c r="V1060" t="s">
        <v>30</v>
      </c>
      <c r="W1060" t="s">
        <v>866</v>
      </c>
      <c r="X1060" t="s">
        <v>39</v>
      </c>
      <c r="Y1060" t="s">
        <v>39</v>
      </c>
      <c r="Z1060" t="s">
        <v>0</v>
      </c>
      <c r="AA1060">
        <v>3327</v>
      </c>
      <c r="AB1060" t="s">
        <v>6717</v>
      </c>
      <c r="AC1060" s="4">
        <v>12406383</v>
      </c>
      <c r="AD1060" s="5" t="s">
        <v>6681</v>
      </c>
      <c r="AE1060" s="6">
        <v>37.5</v>
      </c>
    </row>
    <row r="1061" spans="1:31" x14ac:dyDescent="0.25">
      <c r="A1061">
        <v>232566</v>
      </c>
      <c r="B1061" t="s">
        <v>546</v>
      </c>
      <c r="D1061">
        <v>1</v>
      </c>
      <c r="E1061" t="s">
        <v>6166</v>
      </c>
      <c r="F1061" t="s">
        <v>6167</v>
      </c>
      <c r="G1061" t="s">
        <v>6168</v>
      </c>
      <c r="H1061" t="s">
        <v>6169</v>
      </c>
      <c r="I1061" t="s">
        <v>6170</v>
      </c>
      <c r="J1061">
        <v>4574</v>
      </c>
      <c r="K1061" t="s">
        <v>7</v>
      </c>
      <c r="L1061" t="s">
        <v>6</v>
      </c>
      <c r="M1061" t="s">
        <v>5</v>
      </c>
      <c r="N1061" t="s">
        <v>6171</v>
      </c>
      <c r="O1061" t="s">
        <v>0</v>
      </c>
      <c r="P1061" s="3">
        <v>1224</v>
      </c>
      <c r="Q1061" s="3">
        <v>2448</v>
      </c>
      <c r="R1061" s="3">
        <v>3672</v>
      </c>
      <c r="S1061" s="3">
        <v>1896</v>
      </c>
      <c r="T1061" s="3">
        <v>6120</v>
      </c>
      <c r="U1061" s="3">
        <v>7344</v>
      </c>
      <c r="V1061" t="s">
        <v>46</v>
      </c>
      <c r="W1061" t="s">
        <v>866</v>
      </c>
      <c r="X1061" t="s">
        <v>1</v>
      </c>
      <c r="Y1061" t="s">
        <v>1</v>
      </c>
      <c r="Z1061" t="s">
        <v>0</v>
      </c>
      <c r="AA1061">
        <v>4224</v>
      </c>
      <c r="AB1061" t="s">
        <v>6717</v>
      </c>
      <c r="AC1061" s="4">
        <v>19320576</v>
      </c>
      <c r="AD1061" s="5" t="s">
        <v>6681</v>
      </c>
      <c r="AE1061" s="6">
        <v>0</v>
      </c>
    </row>
    <row r="1062" spans="1:31" x14ac:dyDescent="0.25">
      <c r="A1062">
        <v>190150</v>
      </c>
      <c r="B1062" t="s">
        <v>1631</v>
      </c>
      <c r="D1062">
        <v>2</v>
      </c>
      <c r="E1062" t="s">
        <v>1831</v>
      </c>
      <c r="F1062" t="s">
        <v>1732</v>
      </c>
      <c r="G1062" t="s">
        <v>1830</v>
      </c>
      <c r="H1062" t="s">
        <v>1829</v>
      </c>
      <c r="I1062" t="s">
        <v>1828</v>
      </c>
      <c r="J1062">
        <v>8100</v>
      </c>
      <c r="K1062" t="s">
        <v>7</v>
      </c>
      <c r="L1062" t="s">
        <v>20</v>
      </c>
      <c r="M1062" t="s">
        <v>5</v>
      </c>
      <c r="N1062" t="s">
        <v>1827</v>
      </c>
      <c r="O1062" t="s">
        <v>0</v>
      </c>
      <c r="P1062" s="3">
        <v>5292</v>
      </c>
      <c r="Q1062" s="3">
        <v>10584</v>
      </c>
      <c r="R1062" s="3">
        <v>15876</v>
      </c>
      <c r="S1062" s="3">
        <v>21168</v>
      </c>
      <c r="T1062" s="3">
        <v>26460</v>
      </c>
      <c r="U1062" s="3">
        <v>31752</v>
      </c>
      <c r="V1062" t="s">
        <v>1826</v>
      </c>
      <c r="W1062" t="s">
        <v>2</v>
      </c>
      <c r="X1062" t="s">
        <v>1</v>
      </c>
      <c r="Y1062" t="s">
        <v>1</v>
      </c>
      <c r="Z1062" t="s">
        <v>1825</v>
      </c>
      <c r="AA1062">
        <v>5292</v>
      </c>
      <c r="AB1062" t="s">
        <v>6717</v>
      </c>
      <c r="AC1062" s="4">
        <v>42865200</v>
      </c>
      <c r="AD1062" s="5" t="s">
        <v>6685</v>
      </c>
      <c r="AE1062" s="6">
        <v>0</v>
      </c>
    </row>
    <row r="1063" spans="1:31" x14ac:dyDescent="0.25">
      <c r="A1063">
        <v>227757</v>
      </c>
      <c r="B1063" t="s">
        <v>200</v>
      </c>
      <c r="D1063">
        <v>2</v>
      </c>
      <c r="E1063" t="s">
        <v>845</v>
      </c>
      <c r="F1063" t="s">
        <v>760</v>
      </c>
      <c r="G1063" t="s">
        <v>844</v>
      </c>
      <c r="H1063" t="s">
        <v>843</v>
      </c>
      <c r="I1063" t="s">
        <v>842</v>
      </c>
      <c r="J1063">
        <v>3926</v>
      </c>
      <c r="K1063" t="s">
        <v>7</v>
      </c>
      <c r="L1063" t="s">
        <v>20</v>
      </c>
      <c r="M1063" t="s">
        <v>5</v>
      </c>
      <c r="N1063" t="s">
        <v>841</v>
      </c>
      <c r="O1063" t="s">
        <v>0</v>
      </c>
      <c r="P1063" s="3">
        <v>5752</v>
      </c>
      <c r="Q1063" s="3">
        <v>11155</v>
      </c>
      <c r="R1063" s="3">
        <v>16558</v>
      </c>
      <c r="S1063" s="3">
        <v>21961</v>
      </c>
      <c r="T1063" s="3">
        <v>27364</v>
      </c>
      <c r="U1063" s="3">
        <v>32767</v>
      </c>
      <c r="V1063" t="s">
        <v>46</v>
      </c>
      <c r="W1063" t="s">
        <v>2</v>
      </c>
      <c r="X1063" t="s">
        <v>1</v>
      </c>
      <c r="Y1063" t="s">
        <v>1</v>
      </c>
      <c r="Z1063" t="s">
        <v>840</v>
      </c>
      <c r="AA1063">
        <v>5403</v>
      </c>
      <c r="AB1063" t="s">
        <v>6717</v>
      </c>
      <c r="AC1063" s="4">
        <v>21212178</v>
      </c>
      <c r="AD1063" s="5" t="s">
        <v>6685</v>
      </c>
      <c r="AE1063" s="6">
        <v>87.25</v>
      </c>
    </row>
    <row r="1064" spans="1:31" x14ac:dyDescent="0.25">
      <c r="A1064">
        <v>198419</v>
      </c>
      <c r="B1064" t="s">
        <v>1535</v>
      </c>
      <c r="D1064">
        <v>2</v>
      </c>
      <c r="E1064" t="s">
        <v>5262</v>
      </c>
      <c r="F1064" t="s">
        <v>1603</v>
      </c>
      <c r="G1064" t="s">
        <v>5263</v>
      </c>
      <c r="H1064" t="s">
        <v>5264</v>
      </c>
      <c r="I1064" t="s">
        <v>5265</v>
      </c>
      <c r="J1064">
        <v>6626</v>
      </c>
      <c r="K1064" t="s">
        <v>7</v>
      </c>
      <c r="L1064" t="s">
        <v>20</v>
      </c>
      <c r="M1064" t="s">
        <v>5</v>
      </c>
      <c r="N1064" t="s">
        <v>5266</v>
      </c>
      <c r="O1064" t="s">
        <v>5267</v>
      </c>
      <c r="P1064" s="3">
        <v>4508</v>
      </c>
      <c r="Q1064" s="3">
        <v>9016</v>
      </c>
      <c r="R1064" s="3">
        <v>7200</v>
      </c>
      <c r="S1064" s="3">
        <v>13524</v>
      </c>
      <c r="T1064" s="3">
        <v>24787</v>
      </c>
      <c r="U1064" s="3">
        <v>24787</v>
      </c>
      <c r="V1064" t="s">
        <v>46</v>
      </c>
      <c r="W1064" t="s">
        <v>15</v>
      </c>
      <c r="X1064" t="s">
        <v>284</v>
      </c>
      <c r="Y1064" t="s">
        <v>284</v>
      </c>
      <c r="Z1064" t="s">
        <v>0</v>
      </c>
      <c r="AA1064">
        <v>11263</v>
      </c>
      <c r="AB1064" t="s">
        <v>6717</v>
      </c>
      <c r="AC1064" s="4">
        <v>74628638</v>
      </c>
      <c r="AD1064" s="5" t="s">
        <v>6685</v>
      </c>
      <c r="AE1064" s="6">
        <v>0</v>
      </c>
    </row>
    <row r="1065" spans="1:31" x14ac:dyDescent="0.25">
      <c r="A1065">
        <v>135188</v>
      </c>
      <c r="B1065" t="s">
        <v>228</v>
      </c>
      <c r="D1065">
        <v>1</v>
      </c>
      <c r="E1065" t="s">
        <v>3191</v>
      </c>
      <c r="F1065" t="s">
        <v>3190</v>
      </c>
      <c r="G1065" t="s">
        <v>3189</v>
      </c>
      <c r="H1065" t="s">
        <v>3188</v>
      </c>
      <c r="I1065" t="s">
        <v>3187</v>
      </c>
      <c r="J1065">
        <v>4470</v>
      </c>
      <c r="K1065" t="s">
        <v>7</v>
      </c>
      <c r="L1065" t="s">
        <v>6</v>
      </c>
      <c r="M1065" t="s">
        <v>5</v>
      </c>
      <c r="N1065" t="s">
        <v>3186</v>
      </c>
      <c r="O1065" t="s">
        <v>0</v>
      </c>
      <c r="P1065" s="3">
        <v>360.75</v>
      </c>
      <c r="Q1065" s="3">
        <v>721.5</v>
      </c>
      <c r="R1065" s="3">
        <v>1082.25</v>
      </c>
      <c r="S1065" s="3">
        <v>1443</v>
      </c>
      <c r="T1065" s="3">
        <v>1803.75</v>
      </c>
      <c r="U1065" s="3">
        <v>2164.5</v>
      </c>
      <c r="V1065" t="s">
        <v>6675</v>
      </c>
      <c r="W1065" t="e">
        <v>#VALUE!</v>
      </c>
      <c r="X1065" t="s">
        <v>1</v>
      </c>
      <c r="Y1065" t="s">
        <v>1</v>
      </c>
      <c r="Z1065" t="s">
        <v>3185</v>
      </c>
      <c r="AA1065">
        <v>360.75</v>
      </c>
      <c r="AB1065" t="s">
        <v>6717</v>
      </c>
      <c r="AC1065" s="4">
        <v>1612552.5</v>
      </c>
      <c r="AD1065" s="5" t="s">
        <v>6682</v>
      </c>
      <c r="AE1065" s="6">
        <v>0</v>
      </c>
    </row>
    <row r="1066" spans="1:31" x14ac:dyDescent="0.25">
      <c r="A1066">
        <v>163453</v>
      </c>
      <c r="B1066" t="s">
        <v>176</v>
      </c>
      <c r="D1066">
        <v>1</v>
      </c>
      <c r="E1066" t="s">
        <v>2486</v>
      </c>
      <c r="F1066" t="s">
        <v>174</v>
      </c>
      <c r="G1066" t="s">
        <v>2485</v>
      </c>
      <c r="H1066" t="s">
        <v>2484</v>
      </c>
      <c r="I1066" t="s">
        <v>2483</v>
      </c>
      <c r="J1066">
        <v>6302</v>
      </c>
      <c r="K1066" t="s">
        <v>7</v>
      </c>
      <c r="L1066" t="s">
        <v>6</v>
      </c>
      <c r="M1066" t="s">
        <v>5</v>
      </c>
      <c r="N1066" t="s">
        <v>2482</v>
      </c>
      <c r="O1066" t="s">
        <v>0</v>
      </c>
      <c r="P1066" s="3">
        <v>783</v>
      </c>
      <c r="Q1066" s="3">
        <v>1488</v>
      </c>
      <c r="R1066" s="3">
        <v>2193</v>
      </c>
      <c r="S1066" s="3">
        <v>2898</v>
      </c>
      <c r="T1066" s="3">
        <v>3603</v>
      </c>
      <c r="U1066" s="3">
        <v>4308</v>
      </c>
      <c r="V1066" t="s">
        <v>46</v>
      </c>
      <c r="W1066" t="e">
        <v>#VALUE!</v>
      </c>
      <c r="X1066" t="s">
        <v>1</v>
      </c>
      <c r="Y1066" t="s">
        <v>1</v>
      </c>
      <c r="Z1066" t="s">
        <v>0</v>
      </c>
      <c r="AA1066">
        <v>705</v>
      </c>
      <c r="AB1066" t="s">
        <v>6717</v>
      </c>
      <c r="AC1066" s="4">
        <v>4442910</v>
      </c>
      <c r="AD1066" s="5" t="s">
        <v>6684</v>
      </c>
      <c r="AE1066" s="6">
        <v>19.5</v>
      </c>
    </row>
    <row r="1067" spans="1:31" x14ac:dyDescent="0.25">
      <c r="A1067">
        <v>216597</v>
      </c>
      <c r="B1067" t="s">
        <v>54</v>
      </c>
      <c r="D1067">
        <v>2</v>
      </c>
      <c r="E1067" t="s">
        <v>1233</v>
      </c>
      <c r="F1067" t="s">
        <v>1232</v>
      </c>
      <c r="G1067" t="s">
        <v>1231</v>
      </c>
      <c r="H1067" t="s">
        <v>1230</v>
      </c>
      <c r="I1067" t="s">
        <v>1229</v>
      </c>
      <c r="J1067">
        <v>7118</v>
      </c>
      <c r="K1067" t="s">
        <v>7</v>
      </c>
      <c r="L1067" t="s">
        <v>20</v>
      </c>
      <c r="M1067" t="s">
        <v>5</v>
      </c>
      <c r="N1067" t="s">
        <v>1228</v>
      </c>
      <c r="O1067" t="s">
        <v>0</v>
      </c>
      <c r="P1067" s="3">
        <v>8738</v>
      </c>
      <c r="Q1067" s="3">
        <v>16841</v>
      </c>
      <c r="R1067" s="3">
        <v>24940</v>
      </c>
      <c r="S1067" s="3">
        <v>24940</v>
      </c>
      <c r="T1067" s="3">
        <v>24940</v>
      </c>
      <c r="U1067" s="3">
        <v>24940</v>
      </c>
      <c r="V1067" t="s">
        <v>1227</v>
      </c>
      <c r="W1067" t="e">
        <v>#VALUE!</v>
      </c>
      <c r="X1067">
        <v>9</v>
      </c>
      <c r="Y1067" t="s">
        <v>1</v>
      </c>
      <c r="Z1067" t="s">
        <v>1226</v>
      </c>
      <c r="AA1067">
        <v>0</v>
      </c>
      <c r="AB1067" t="s">
        <v>6716</v>
      </c>
      <c r="AC1067" s="4">
        <v>0</v>
      </c>
      <c r="AD1067" s="5">
        <v>0</v>
      </c>
      <c r="AE1067" s="6">
        <v>6235</v>
      </c>
    </row>
    <row r="1068" spans="1:31" x14ac:dyDescent="0.25">
      <c r="A1068">
        <v>198543</v>
      </c>
      <c r="B1068" t="s">
        <v>1535</v>
      </c>
      <c r="C1068" t="s">
        <v>1534</v>
      </c>
      <c r="D1068">
        <v>1</v>
      </c>
      <c r="E1068" t="s">
        <v>5322</v>
      </c>
      <c r="F1068" t="s">
        <v>5287</v>
      </c>
      <c r="G1068" t="s">
        <v>5323</v>
      </c>
      <c r="H1068" t="s">
        <v>5324</v>
      </c>
      <c r="I1068" t="s">
        <v>5325</v>
      </c>
      <c r="J1068">
        <v>5247</v>
      </c>
      <c r="K1068" t="s">
        <v>7</v>
      </c>
      <c r="L1068" t="s">
        <v>6</v>
      </c>
      <c r="M1068" t="s">
        <v>5</v>
      </c>
      <c r="N1068" t="s">
        <v>5326</v>
      </c>
      <c r="O1068" t="s">
        <v>0</v>
      </c>
      <c r="P1068" s="3">
        <v>378.01</v>
      </c>
      <c r="Q1068" s="3">
        <v>1755</v>
      </c>
      <c r="R1068" s="3">
        <v>2021.02</v>
      </c>
      <c r="S1068" s="3">
        <v>2377</v>
      </c>
      <c r="T1068" s="3">
        <v>2377</v>
      </c>
      <c r="U1068" s="3">
        <v>2377</v>
      </c>
      <c r="V1068" t="s">
        <v>30</v>
      </c>
      <c r="W1068" t="s">
        <v>15</v>
      </c>
      <c r="X1068">
        <v>12</v>
      </c>
      <c r="Y1068" t="s">
        <v>39</v>
      </c>
      <c r="Z1068" t="s">
        <v>5327</v>
      </c>
      <c r="AA1068">
        <v>0</v>
      </c>
      <c r="AB1068" t="s">
        <v>6716</v>
      </c>
      <c r="AC1068" s="4">
        <v>0</v>
      </c>
      <c r="AD1068" s="5">
        <v>0</v>
      </c>
      <c r="AE1068" s="6">
        <v>594.25</v>
      </c>
    </row>
  </sheetData>
  <autoFilter ref="A1:AE1068"/>
  <hyperlinks>
    <hyperlink ref="N81" r:id="rId1"/>
    <hyperlink ref="N918" r:id="rId2"/>
    <hyperlink ref="N359" r:id="rId3"/>
    <hyperlink ref="N56" r:id="rId4"/>
    <hyperlink ref="N58" r:id="rId5"/>
    <hyperlink ref="N297" r:id="rId6"/>
    <hyperlink ref="H931" r:id="rId7"/>
    <hyperlink ref="N57" r:id="rId8"/>
    <hyperlink ref="N937"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Tuition Structure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Nate Johnson</dc:creator>
  <cp:lastModifiedBy>Nate Johnson</cp:lastModifiedBy>
  <dcterms:created xsi:type="dcterms:W3CDTF">2016-09-18T18:30:33Z</dcterms:created>
  <dcterms:modified xsi:type="dcterms:W3CDTF">2017-09-10T22:50:29Z</dcterms:modified>
</cp:coreProperties>
</file>